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6EFDDF20-79C2-4C46-8C9E-5FC3BF9B1BAD}" xr6:coauthVersionLast="47" xr6:coauthVersionMax="47" xr10:uidLastSave="{00000000-0000-0000-0000-000000000000}"/>
  <bookViews>
    <workbookView xWindow="-120" yWindow="-120" windowWidth="19440" windowHeight="15000" tabRatio="711" firstSheet="13" activeTab="17" xr2:uid="{00000000-000D-0000-FFFF-FFFF00000000}"/>
  </bookViews>
  <sheets>
    <sheet name="NESTS" sheetId="1" r:id="rId1"/>
    <sheet name="FALSE CRAWLS" sheetId="2" r:id="rId2"/>
    <sheet name="INVESTIGATION" sheetId="3" r:id="rId3"/>
    <sheet name="FEMALES" sheetId="7" r:id="rId4"/>
    <sheet name="REGIONAL NEST" sheetId="8" r:id="rId5"/>
    <sheet name="EGG PER NEST" sheetId="13" r:id="rId6"/>
    <sheet name="RELOCATION NEST" sheetId="15" r:id="rId7"/>
    <sheet name="INCUBATION" sheetId="6" r:id="rId8"/>
    <sheet name="INCUBATED" sheetId="9" r:id="rId9"/>
    <sheet name="UNHATCHED" sheetId="12" r:id="rId10"/>
    <sheet name="HATCHING" sheetId="10" r:id="rId11"/>
    <sheet name="EMERGED" sheetId="14" r:id="rId12"/>
    <sheet name="NOT EMERGED" sheetId="11" r:id="rId13"/>
    <sheet name="NEST - FC" sheetId="17" r:id="rId14"/>
    <sheet name="DISTRIBUTION" sheetId="19" r:id="rId15"/>
    <sheet name="INTERNESTING" sheetId="18" r:id="rId16"/>
    <sheet name="N° of exits per tagged turtle" sheetId="20" r:id="rId17"/>
    <sheet name="NEST CONTENT" sheetId="21" r:id="rId18"/>
  </sheets>
  <externalReferences>
    <externalReference r:id="rId19"/>
  </externalReferences>
  <calcPr calcId="191029"/>
</workbook>
</file>

<file path=xl/calcChain.xml><?xml version="1.0" encoding="utf-8"?>
<calcChain xmlns="http://schemas.openxmlformats.org/spreadsheetml/2006/main">
  <c r="D3" i="17" l="1"/>
  <c r="D4" i="17"/>
  <c r="D5" i="17"/>
  <c r="D6" i="17"/>
  <c r="D7" i="17"/>
  <c r="D8" i="17"/>
  <c r="D9" i="17"/>
  <c r="D2" i="17"/>
  <c r="B28" i="21"/>
  <c r="C30" i="21" s="1"/>
  <c r="B40" i="21"/>
  <c r="C41" i="21" s="1"/>
  <c r="C42" i="21" s="1"/>
  <c r="AG9" i="1"/>
  <c r="AH9" i="1" s="1"/>
  <c r="AG10" i="1"/>
  <c r="AH10" i="1" s="1"/>
  <c r="AG11" i="1"/>
  <c r="AH11" i="1" s="1"/>
  <c r="AG12" i="1"/>
  <c r="AH12" i="1" s="1"/>
  <c r="AG13" i="1"/>
  <c r="AH13" i="1" s="1"/>
  <c r="AG14" i="1"/>
  <c r="AH14" i="1" s="1"/>
  <c r="AG15" i="1"/>
  <c r="AH15" i="1" s="1"/>
  <c r="AG17" i="1"/>
  <c r="AH17" i="1" s="1"/>
  <c r="AG18" i="1"/>
  <c r="AH18" i="1" s="1"/>
  <c r="AG19" i="1"/>
  <c r="AH19" i="1" s="1"/>
  <c r="AG20" i="1"/>
  <c r="AH20" i="1" s="1"/>
  <c r="AG21" i="1"/>
  <c r="AH21" i="1" s="1"/>
  <c r="AG22" i="1"/>
  <c r="AH22" i="1" s="1"/>
  <c r="AG23" i="1"/>
  <c r="AH23" i="1" s="1"/>
  <c r="AG24" i="1"/>
  <c r="AH24" i="1" s="1"/>
  <c r="AG25" i="1"/>
  <c r="AH25" i="1" s="1"/>
  <c r="AG26" i="1"/>
  <c r="AH26" i="1" s="1"/>
  <c r="AG27" i="1"/>
  <c r="AH27" i="1" s="1"/>
  <c r="AG28" i="1"/>
  <c r="AH28" i="1" s="1"/>
  <c r="AG29" i="1"/>
  <c r="AH29" i="1" s="1"/>
  <c r="AG31" i="1"/>
  <c r="AH31" i="1" s="1"/>
  <c r="AG32" i="1"/>
  <c r="AH32" i="1" s="1"/>
  <c r="AG33" i="1"/>
  <c r="AH33" i="1" s="1"/>
  <c r="AG34" i="1"/>
  <c r="AH34" i="1" s="1"/>
  <c r="AG35" i="1"/>
  <c r="AH35" i="1" s="1"/>
  <c r="AG36" i="1"/>
  <c r="AH36" i="1" s="1"/>
  <c r="AG37" i="1"/>
  <c r="AH37" i="1" s="1"/>
  <c r="AG38" i="1"/>
  <c r="AH38" i="1" s="1"/>
  <c r="AG39" i="1"/>
  <c r="AH39" i="1" s="1"/>
  <c r="AG40" i="1"/>
  <c r="AH40" i="1" s="1"/>
  <c r="AG41" i="1"/>
  <c r="AH41" i="1" s="1"/>
  <c r="AG42" i="1"/>
  <c r="AH42" i="1" s="1"/>
  <c r="AG44" i="1"/>
  <c r="AH44" i="1" s="1"/>
  <c r="AG46" i="1"/>
  <c r="AH46" i="1" s="1"/>
  <c r="AG48" i="1"/>
  <c r="AH48" i="1" s="1"/>
  <c r="AG49" i="1"/>
  <c r="AH49" i="1" s="1"/>
  <c r="AG8" i="1"/>
  <c r="AH8" i="1" s="1"/>
  <c r="AG7" i="1"/>
  <c r="AH7" i="1" s="1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2" i="14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2" i="12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2" i="1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2" i="10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B8" i="21"/>
  <c r="C4" i="21" s="1"/>
  <c r="W7" i="1"/>
  <c r="V7" i="1" s="1"/>
  <c r="W8" i="1"/>
  <c r="V8" i="1" s="1"/>
  <c r="W9" i="1"/>
  <c r="V9" i="1" s="1"/>
  <c r="W10" i="1"/>
  <c r="V10" i="1" s="1"/>
  <c r="W11" i="1"/>
  <c r="V11" i="1" s="1"/>
  <c r="W12" i="1"/>
  <c r="V12" i="1" s="1"/>
  <c r="W13" i="1"/>
  <c r="V13" i="1" s="1"/>
  <c r="W14" i="1"/>
  <c r="V14" i="1" s="1"/>
  <c r="W15" i="1"/>
  <c r="V15" i="1" s="1"/>
  <c r="W16" i="1"/>
  <c r="V16" i="1" s="1"/>
  <c r="W17" i="1"/>
  <c r="V17" i="1" s="1"/>
  <c r="W18" i="1"/>
  <c r="V18" i="1" s="1"/>
  <c r="W19" i="1"/>
  <c r="V19" i="1" s="1"/>
  <c r="W20" i="1"/>
  <c r="V20" i="1" s="1"/>
  <c r="W21" i="1"/>
  <c r="V21" i="1" s="1"/>
  <c r="W22" i="1"/>
  <c r="V22" i="1" s="1"/>
  <c r="W23" i="1"/>
  <c r="V23" i="1" s="1"/>
  <c r="W24" i="1"/>
  <c r="V24" i="1" s="1"/>
  <c r="W25" i="1"/>
  <c r="V25" i="1" s="1"/>
  <c r="W26" i="1"/>
  <c r="V26" i="1" s="1"/>
  <c r="W27" i="1"/>
  <c r="V27" i="1" s="1"/>
  <c r="W28" i="1"/>
  <c r="V28" i="1" s="1"/>
  <c r="W29" i="1"/>
  <c r="V29" i="1" s="1"/>
  <c r="W30" i="1"/>
  <c r="V30" i="1" s="1"/>
  <c r="W31" i="1"/>
  <c r="V31" i="1" s="1"/>
  <c r="W32" i="1"/>
  <c r="V32" i="1" s="1"/>
  <c r="W33" i="1"/>
  <c r="V33" i="1" s="1"/>
  <c r="W34" i="1"/>
  <c r="V34" i="1" s="1"/>
  <c r="W35" i="1"/>
  <c r="V35" i="1" s="1"/>
  <c r="W36" i="1"/>
  <c r="V36" i="1" s="1"/>
  <c r="W37" i="1"/>
  <c r="V37" i="1" s="1"/>
  <c r="W38" i="1"/>
  <c r="V38" i="1" s="1"/>
  <c r="W39" i="1"/>
  <c r="V39" i="1" s="1"/>
  <c r="W40" i="1"/>
  <c r="V40" i="1" s="1"/>
  <c r="W41" i="1"/>
  <c r="V41" i="1" s="1"/>
  <c r="W42" i="1"/>
  <c r="V42" i="1" s="1"/>
  <c r="W43" i="1"/>
  <c r="V43" i="1" s="1"/>
  <c r="W44" i="1"/>
  <c r="V44" i="1" s="1"/>
  <c r="W45" i="1"/>
  <c r="V45" i="1" s="1"/>
  <c r="W46" i="1"/>
  <c r="V46" i="1" s="1"/>
  <c r="W47" i="1"/>
  <c r="V47" i="1" s="1"/>
  <c r="W48" i="1"/>
  <c r="V48" i="1" s="1"/>
  <c r="Z51" i="1"/>
  <c r="AA51" i="1"/>
  <c r="AB51" i="1"/>
  <c r="Y51" i="1"/>
  <c r="C18" i="21"/>
  <c r="C19" i="21"/>
  <c r="W49" i="1"/>
  <c r="V49" i="1" s="1"/>
  <c r="C29" i="21" l="1"/>
  <c r="C5" i="21"/>
  <c r="C6" i="21"/>
  <c r="C7" i="21"/>
  <c r="W50" i="1"/>
  <c r="V50" i="1"/>
</calcChain>
</file>

<file path=xl/sharedStrings.xml><?xml version="1.0" encoding="utf-8"?>
<sst xmlns="http://schemas.openxmlformats.org/spreadsheetml/2006/main" count="2290" uniqueCount="472">
  <si>
    <r>
      <t xml:space="preserve"> ΠΙΝΑΚΑΣ 2(β).  Σύνολο αριθμού μη επωασθέντων                                                          </t>
    </r>
    <r>
      <rPr>
        <sz val="8"/>
        <rFont val="Verdana"/>
        <family val="2"/>
        <charset val="161"/>
      </rPr>
      <t xml:space="preserve"> (Eggs total non incubated number)</t>
    </r>
  </si>
  <si>
    <t>ΑΡΙΘΜ.ΦΩΛΙΑΣ</t>
  </si>
  <si>
    <t>ΑΡΙΘΜ.ΕΤΙΚΕΤΑΣ ΧΕΛΩΝΑΣ &amp;</t>
  </si>
  <si>
    <t>ΘΕΣΗ ΦΩΛΙΑΣ</t>
  </si>
  <si>
    <t>ΗΜΕΡΜ/ΝΙΑ ΩΟΤΟΚΙΑΣ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</si>
  <si>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</si>
  <si>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</si>
  <si>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</si>
  <si>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</si>
  <si>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</si>
  <si>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</si>
  <si>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</si>
  <si>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Επιστροφή(t)</t>
  </si>
  <si>
    <t>Ώρα εισόδου(t)</t>
  </si>
  <si>
    <t>1η ΑΝΑΔΥΣΗ ΝΕΟΣΣΩΝ</t>
  </si>
  <si>
    <t>ΑΡΙΘΜ.ΝΕΟΣΣΩΝ</t>
  </si>
  <si>
    <t xml:space="preserve"> 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</si>
  <si>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</si>
  <si>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</si>
  <si>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</si>
  <si>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</si>
  <si>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</si>
  <si>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</si>
  <si>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NEST NUMBER</t>
  </si>
  <si>
    <t>TURTLE TAG NUMBER</t>
  </si>
  <si>
    <t>NEST LOCATION</t>
  </si>
  <si>
    <t>OVIPOSITION DAY</t>
  </si>
  <si>
    <t>CURVED LENGHT (cm)</t>
  </si>
  <si>
    <t>CURVED WIDTH (cm)</t>
  </si>
  <si>
    <t>STRAIGHT LENGHT (cm)</t>
  </si>
  <si>
    <t>STRAIGHT WIDTH (cm)</t>
  </si>
  <si>
    <t>EXIT TIME</t>
  </si>
  <si>
    <t>BODYPIT</t>
  </si>
  <si>
    <t>EGG CHAMBER (t)</t>
  </si>
  <si>
    <t>LAYING (t)</t>
  </si>
  <si>
    <t>RETURN (t)</t>
  </si>
  <si>
    <t>ENTER (t)</t>
  </si>
  <si>
    <r>
      <rPr>
        <b/>
        <sz val="6"/>
        <rFont val="Verdana"/>
        <family val="2"/>
        <charset val="161"/>
      </rPr>
      <t xml:space="preserve">3(α)1.Αναδυθέντα </t>
    </r>
    <r>
      <rPr>
        <sz val="6"/>
        <rFont val="Verdana"/>
        <family val="2"/>
        <charset val="161"/>
      </rPr>
      <t>(Emerged)</t>
    </r>
  </si>
  <si>
    <r>
      <rPr>
        <b/>
        <sz val="6"/>
        <rFont val="Verdana"/>
        <family val="2"/>
        <charset val="161"/>
      </rPr>
      <t xml:space="preserve">3(α)2 Νεκρά στην φωλιά                         </t>
    </r>
    <r>
      <rPr>
        <sz val="6"/>
        <rFont val="Verdana"/>
        <family val="2"/>
        <charset val="161"/>
      </rPr>
      <t>(Not emergenced)</t>
    </r>
  </si>
  <si>
    <r>
      <rPr>
        <b/>
        <sz val="6"/>
        <rFont val="Verdana"/>
        <family val="2"/>
        <charset val="161"/>
      </rPr>
      <t>2(β)1) Λέκιθος  αυγού χωρίς  ένδειξη κηλίδας ματιού                     (</t>
    </r>
    <r>
      <rPr>
        <sz val="6"/>
        <rFont val="Verdana"/>
        <family val="2"/>
      </rPr>
      <t>Yolked non eye spot)</t>
    </r>
  </si>
  <si>
    <t>EXCAVATION DAY</t>
  </si>
  <si>
    <t xml:space="preserve">1st HATCHLINGS EMERGES </t>
  </si>
  <si>
    <t>HATCHLINGS NUMBER</t>
  </si>
  <si>
    <t>DURATION OF INCUBATION</t>
  </si>
  <si>
    <t xml:space="preserve">2nd HATCHLINGS EMERGES </t>
  </si>
  <si>
    <t>INTERVAL BETWEEN EMERGES</t>
  </si>
  <si>
    <t xml:space="preserve">3nd HATCHLINGS EMERGES </t>
  </si>
  <si>
    <t xml:space="preserve">4th HATCHLINGS EMERGES </t>
  </si>
  <si>
    <t xml:space="preserve">5th HATCHLINGS EMERGENCE </t>
  </si>
  <si>
    <t xml:space="preserve">6th HATCHLINGS EMERGES </t>
  </si>
  <si>
    <t xml:space="preserve">LAST HATCHLINGS EMERGES </t>
  </si>
  <si>
    <t>N.A.</t>
  </si>
  <si>
    <t>Δεδομένα καταγραφής φωλιών -ακτή Μούντας 2017</t>
  </si>
  <si>
    <t>(Nesting data -Mounda beach 2017)</t>
  </si>
  <si>
    <t>Δεδομένα ανάδυσης νεοσσών - Ακτή Μούντας 2017</t>
  </si>
  <si>
    <t xml:space="preserve">                                                       Hatchlings emerges data-Mounda beach 2017</t>
  </si>
  <si>
    <t>N.A</t>
  </si>
  <si>
    <t>(100 - 101)</t>
  </si>
  <si>
    <t>(109-110)</t>
  </si>
  <si>
    <t>(20-21)</t>
  </si>
  <si>
    <t>K347/346</t>
  </si>
  <si>
    <t>(68-69)</t>
  </si>
  <si>
    <t>(35-36)</t>
  </si>
  <si>
    <t>(115-116)</t>
  </si>
  <si>
    <t>K348</t>
  </si>
  <si>
    <t>(133-134)</t>
  </si>
  <si>
    <t>K349</t>
  </si>
  <si>
    <t>(82-83)</t>
  </si>
  <si>
    <t>(64-65)</t>
  </si>
  <si>
    <t>Αποτυχημένες προσπάθειες</t>
  </si>
  <si>
    <t>ΘΕΣΗ</t>
  </si>
  <si>
    <t>ΗΜΕΡΜ</t>
  </si>
  <si>
    <t>ΑΡΙΘΜ.ΕΤΙΚΕΤΑΣ ΧΕΛΩΝΑΣ</t>
  </si>
  <si>
    <t>ΝΕΑ ΕΤΙΚΕΤΤΑ</t>
  </si>
  <si>
    <t>Προθάλαμος/</t>
  </si>
  <si>
    <t>ΙΧΝΗ (ΑΡΙΘΜΟΣ)</t>
  </si>
  <si>
    <t>Θάλαμος αυγών</t>
  </si>
  <si>
    <t>FALSE CRAWL EVENT NUMBER</t>
  </si>
  <si>
    <t>LOCATION</t>
  </si>
  <si>
    <t>DATE</t>
  </si>
  <si>
    <t>TURTLE SEEN</t>
  </si>
  <si>
    <t>TIME TURTLE/TRACKS SEEN</t>
  </si>
  <si>
    <t>NEW TAG</t>
  </si>
  <si>
    <t>BODY PIT</t>
  </si>
  <si>
    <t>NUMBR OF TRACKS</t>
  </si>
  <si>
    <t xml:space="preserve"> EGG CHAMBER</t>
  </si>
  <si>
    <t>NO</t>
  </si>
  <si>
    <t>FALSE CRAWL MOUNDA BEACH 2017</t>
  </si>
  <si>
    <t>(102-103)</t>
  </si>
  <si>
    <t>(128-129)</t>
  </si>
  <si>
    <t>(100-101)</t>
  </si>
  <si>
    <t>(69-70)</t>
  </si>
  <si>
    <t>(159-160)</t>
  </si>
  <si>
    <t>(112-113)</t>
  </si>
  <si>
    <t>YES</t>
  </si>
  <si>
    <t>K350</t>
  </si>
  <si>
    <t>(7-8)</t>
  </si>
  <si>
    <t>6P</t>
  </si>
  <si>
    <t>(137-138)</t>
  </si>
  <si>
    <t>(80-81)</t>
  </si>
  <si>
    <t>(17-18)</t>
  </si>
  <si>
    <t>(136-137)</t>
  </si>
  <si>
    <t>(134-135)</t>
  </si>
  <si>
    <t>K351</t>
  </si>
  <si>
    <t>K354</t>
  </si>
  <si>
    <t>(153-154)</t>
  </si>
  <si>
    <t>K355</t>
  </si>
  <si>
    <t>K347</t>
  </si>
  <si>
    <t>(26-27)</t>
  </si>
  <si>
    <t>1PPN</t>
  </si>
  <si>
    <t>(65-66)</t>
  </si>
  <si>
    <t>16PPN</t>
  </si>
  <si>
    <t>17P</t>
  </si>
  <si>
    <t>(18-19)</t>
  </si>
  <si>
    <t>K356</t>
  </si>
  <si>
    <t>(114-115)</t>
  </si>
  <si>
    <t>(127-128)</t>
  </si>
  <si>
    <t>85 ?</t>
  </si>
  <si>
    <t>(117-118)</t>
  </si>
  <si>
    <t>K358</t>
  </si>
  <si>
    <t>(135-136)</t>
  </si>
  <si>
    <t>K352/353</t>
  </si>
  <si>
    <t>(129-130)</t>
  </si>
  <si>
    <t>K359</t>
  </si>
  <si>
    <t>(56-57)</t>
  </si>
  <si>
    <t>31KPN</t>
  </si>
  <si>
    <t>(21-22)</t>
  </si>
  <si>
    <t>(24-25)</t>
  </si>
  <si>
    <t>(152-153)</t>
  </si>
  <si>
    <t>32K</t>
  </si>
  <si>
    <t>K360</t>
  </si>
  <si>
    <t>(77-78)</t>
  </si>
  <si>
    <t>RELOCATION P(118-119)</t>
  </si>
  <si>
    <t>34P</t>
  </si>
  <si>
    <t>K361</t>
  </si>
  <si>
    <t>(22-23)</t>
  </si>
  <si>
    <t>(143-144)</t>
  </si>
  <si>
    <t>(61-62)</t>
  </si>
  <si>
    <t>K264</t>
  </si>
  <si>
    <t>(19-20)</t>
  </si>
  <si>
    <t>(31-32)</t>
  </si>
  <si>
    <t xml:space="preserve">NO </t>
  </si>
  <si>
    <t>(38-39)</t>
  </si>
  <si>
    <t>(90-91)</t>
  </si>
  <si>
    <t>(111-112)</t>
  </si>
  <si>
    <t>(147-148)</t>
  </si>
  <si>
    <t>(148-149)</t>
  </si>
  <si>
    <t>K363</t>
  </si>
  <si>
    <t>(158-159)</t>
  </si>
  <si>
    <t>(53-54)</t>
  </si>
  <si>
    <t>(14-15)</t>
  </si>
  <si>
    <t>(58-59)</t>
  </si>
  <si>
    <t>(81-82)</t>
  </si>
  <si>
    <t>(33-34)</t>
  </si>
  <si>
    <t>(42-43)</t>
  </si>
  <si>
    <t>40FCK</t>
  </si>
  <si>
    <t>(29-30)</t>
  </si>
  <si>
    <t>(130-131)</t>
  </si>
  <si>
    <t>36KPN</t>
  </si>
  <si>
    <t>40K</t>
  </si>
  <si>
    <t>(36-37)</t>
  </si>
  <si>
    <t>(60-61)</t>
  </si>
  <si>
    <t>(110-111)</t>
  </si>
  <si>
    <t>K353</t>
  </si>
  <si>
    <t>(124-125)</t>
  </si>
  <si>
    <t>(123-124)</t>
  </si>
  <si>
    <t>(131-132)</t>
  </si>
  <si>
    <t>K364</t>
  </si>
  <si>
    <t>(25-26)</t>
  </si>
  <si>
    <t>(3-4)</t>
  </si>
  <si>
    <t>(149-150)</t>
  </si>
  <si>
    <t>X</t>
  </si>
  <si>
    <t>(27-28)</t>
  </si>
  <si>
    <t>(15-16)</t>
  </si>
  <si>
    <t>(39-40)</t>
  </si>
  <si>
    <t>K365</t>
  </si>
  <si>
    <t>(70-71)</t>
  </si>
  <si>
    <t>KF0260</t>
  </si>
  <si>
    <t>(150-151)</t>
  </si>
  <si>
    <t>(37-38)</t>
  </si>
  <si>
    <t>(125-126)</t>
  </si>
  <si>
    <t>30FCP</t>
  </si>
  <si>
    <t>34FCP</t>
  </si>
  <si>
    <t>35FCK</t>
  </si>
  <si>
    <t>36FCK</t>
  </si>
  <si>
    <t>37FCP</t>
  </si>
  <si>
    <t>43FCK</t>
  </si>
  <si>
    <t>48FCK</t>
  </si>
  <si>
    <t xml:space="preserve">internesting 22/7/2017 SB </t>
  </si>
  <si>
    <t>(4-5)</t>
  </si>
  <si>
    <t>(113-114)</t>
  </si>
  <si>
    <t>(63-64)</t>
  </si>
  <si>
    <t>RELOCATION K(67-68)</t>
  </si>
  <si>
    <t>(71-72)</t>
  </si>
  <si>
    <t>(154-155)</t>
  </si>
  <si>
    <t>(132-133)</t>
  </si>
  <si>
    <t>(161-162)</t>
  </si>
  <si>
    <t>57FCK</t>
  </si>
  <si>
    <t>(6-7)</t>
  </si>
  <si>
    <t>(44-45)</t>
  </si>
  <si>
    <t>(28-29)</t>
  </si>
  <si>
    <t>K368</t>
  </si>
  <si>
    <t>K370</t>
  </si>
  <si>
    <t>K367</t>
  </si>
  <si>
    <t>K366/367</t>
  </si>
  <si>
    <t>K369/370</t>
  </si>
  <si>
    <t>K357</t>
  </si>
  <si>
    <t>(45-46)</t>
  </si>
  <si>
    <t>RELOCATION K(59-60)</t>
  </si>
  <si>
    <t>(62-63)</t>
  </si>
  <si>
    <t>63FCK</t>
  </si>
  <si>
    <t>(Nesting data -SKALA beach 2017)</t>
  </si>
  <si>
    <t>FALSE CRAWL SKALA BEACH 2017</t>
  </si>
  <si>
    <t>TOTAL</t>
  </si>
  <si>
    <t xml:space="preserve"> IN</t>
  </si>
  <si>
    <t xml:space="preserve"> OUT</t>
  </si>
  <si>
    <t>TRACKS MESUREMENTS</t>
  </si>
  <si>
    <t>20/21/20  56/53/55</t>
  </si>
  <si>
    <t>92/100/104  86/82/94</t>
  </si>
  <si>
    <t>(47-48)</t>
  </si>
  <si>
    <t>24/25/23  54/53/52</t>
  </si>
  <si>
    <t>23/24/24  58/56/55</t>
  </si>
  <si>
    <t>14/16/15  48/50/52</t>
  </si>
  <si>
    <t>19/18/21  55/60/61</t>
  </si>
  <si>
    <t>21/18/23   56/50/55</t>
  </si>
  <si>
    <t>(55-56)</t>
  </si>
  <si>
    <t>17/16/17  66/69/70</t>
  </si>
  <si>
    <t>17/18/19  68/69/72</t>
  </si>
  <si>
    <t>(23-24)</t>
  </si>
  <si>
    <t>14/15/17  54/55/55</t>
  </si>
  <si>
    <t>12/12/11  53/50/51</t>
  </si>
  <si>
    <t>(11-12)</t>
  </si>
  <si>
    <t>(40-41)</t>
  </si>
  <si>
    <t>(30-31)</t>
  </si>
  <si>
    <t>17/18/14   52/52/51</t>
  </si>
  <si>
    <t>1SPS</t>
  </si>
  <si>
    <t>2SPN</t>
  </si>
  <si>
    <t>4SN</t>
  </si>
  <si>
    <t>5SN</t>
  </si>
  <si>
    <t>(5-6)</t>
  </si>
  <si>
    <t>6SN</t>
  </si>
  <si>
    <t>Day seen</t>
  </si>
  <si>
    <t>Number</t>
  </si>
  <si>
    <t>7SN</t>
  </si>
  <si>
    <t>8SN</t>
  </si>
  <si>
    <t>(46-47)</t>
  </si>
  <si>
    <t>(50-51)</t>
  </si>
  <si>
    <t>1st  Hatchlings trucks</t>
  </si>
  <si>
    <t>2nd /Hatchlings trucs</t>
  </si>
  <si>
    <t>(43-44)</t>
  </si>
  <si>
    <t>9SN</t>
  </si>
  <si>
    <t>10SN</t>
  </si>
  <si>
    <t>11SN</t>
  </si>
  <si>
    <t>12SN</t>
  </si>
  <si>
    <t>13SN</t>
  </si>
  <si>
    <t>3SPN</t>
  </si>
  <si>
    <t>(32-33)</t>
  </si>
  <si>
    <t>65FCK</t>
  </si>
  <si>
    <t>66FCP</t>
  </si>
  <si>
    <t>(98-99)/(99-100)</t>
  </si>
  <si>
    <t>MEASURES OF FLIPPER TRACKS (IN)</t>
  </si>
  <si>
    <t>MEASURES OF FLIPPER TRACKS (OUT)</t>
  </si>
  <si>
    <t>DISTANCE FROM THE SEA (m)</t>
  </si>
  <si>
    <t>DISTANCE FROM THE HIGH TIRE (m)</t>
  </si>
  <si>
    <t>58FCP</t>
  </si>
  <si>
    <t>55FCK</t>
  </si>
  <si>
    <t>53FCK</t>
  </si>
  <si>
    <t>K363 ??</t>
  </si>
  <si>
    <t>27FCK</t>
  </si>
  <si>
    <t>1INVP</t>
  </si>
  <si>
    <t>2IMVP</t>
  </si>
  <si>
    <t>ΕΞΟΔΟΙ ΑΝΑΓΝΩΡΙΣΗΣ'</t>
  </si>
  <si>
    <t>INVESTIGATION ΕΧΙΤ NUMBER</t>
  </si>
  <si>
    <t>3INVK</t>
  </si>
  <si>
    <t>4INVK</t>
  </si>
  <si>
    <t>5INVP</t>
  </si>
  <si>
    <t>6INVP</t>
  </si>
  <si>
    <t>(52-53)</t>
  </si>
  <si>
    <t>&gt;30</t>
  </si>
  <si>
    <t>1K</t>
  </si>
  <si>
    <t>2K</t>
  </si>
  <si>
    <t>3KPN</t>
  </si>
  <si>
    <t>5P</t>
  </si>
  <si>
    <t>7K</t>
  </si>
  <si>
    <t>8PPN</t>
  </si>
  <si>
    <t>10K</t>
  </si>
  <si>
    <t>9K</t>
  </si>
  <si>
    <t>12P</t>
  </si>
  <si>
    <t>13K</t>
  </si>
  <si>
    <t>14P</t>
  </si>
  <si>
    <t>15KPN</t>
  </si>
  <si>
    <t>18P</t>
  </si>
  <si>
    <t>19N</t>
  </si>
  <si>
    <t>20K</t>
  </si>
  <si>
    <t>21KPN</t>
  </si>
  <si>
    <t>22K</t>
  </si>
  <si>
    <t>23K</t>
  </si>
  <si>
    <t>24P</t>
  </si>
  <si>
    <t>26P</t>
  </si>
  <si>
    <t>27P</t>
  </si>
  <si>
    <t>28K</t>
  </si>
  <si>
    <t>29K</t>
  </si>
  <si>
    <t>30P</t>
  </si>
  <si>
    <t>33P</t>
  </si>
  <si>
    <t>35P</t>
  </si>
  <si>
    <t>37K</t>
  </si>
  <si>
    <t>38K</t>
  </si>
  <si>
    <t>39PNP</t>
  </si>
  <si>
    <t>41K</t>
  </si>
  <si>
    <t>42K</t>
  </si>
  <si>
    <t>43K</t>
  </si>
  <si>
    <t>44PNK</t>
  </si>
  <si>
    <t>2KFC</t>
  </si>
  <si>
    <t>3PFC</t>
  </si>
  <si>
    <t>4KFC</t>
  </si>
  <si>
    <t>5PFC</t>
  </si>
  <si>
    <t>6PFC</t>
  </si>
  <si>
    <t>7KFC</t>
  </si>
  <si>
    <t>8PFC</t>
  </si>
  <si>
    <t>9KFC</t>
  </si>
  <si>
    <t>10KFC</t>
  </si>
  <si>
    <t>11PFC</t>
  </si>
  <si>
    <t>12KFC</t>
  </si>
  <si>
    <t>13KFC</t>
  </si>
  <si>
    <t>14PFC</t>
  </si>
  <si>
    <t>15PFC</t>
  </si>
  <si>
    <t>16PFC</t>
  </si>
  <si>
    <t>17PFC</t>
  </si>
  <si>
    <t>18KFC</t>
  </si>
  <si>
    <t>19KFC</t>
  </si>
  <si>
    <t>20PFC</t>
  </si>
  <si>
    <t>21PFC</t>
  </si>
  <si>
    <t>22FCP</t>
  </si>
  <si>
    <t>23FCP</t>
  </si>
  <si>
    <t>24FCP</t>
  </si>
  <si>
    <t xml:space="preserve">25FCP </t>
  </si>
  <si>
    <t>26FCP</t>
  </si>
  <si>
    <t>28FCK</t>
  </si>
  <si>
    <t>31FCP</t>
  </si>
  <si>
    <t>32FCP</t>
  </si>
  <si>
    <t>33FCP</t>
  </si>
  <si>
    <t>29FCK</t>
  </si>
  <si>
    <t>38FCP</t>
  </si>
  <si>
    <t>39FCP</t>
  </si>
  <si>
    <t>41FCK</t>
  </si>
  <si>
    <t>42FCK</t>
  </si>
  <si>
    <t>44FCK</t>
  </si>
  <si>
    <t>45FCK</t>
  </si>
  <si>
    <t>46FCP</t>
  </si>
  <si>
    <t>47FCP</t>
  </si>
  <si>
    <t>49FCK</t>
  </si>
  <si>
    <t>50FCK</t>
  </si>
  <si>
    <t>51FCP</t>
  </si>
  <si>
    <t>52FCK</t>
  </si>
  <si>
    <t>54FCP</t>
  </si>
  <si>
    <t>56FCK</t>
  </si>
  <si>
    <t>59FCP</t>
  </si>
  <si>
    <t>60FCK</t>
  </si>
  <si>
    <t>61FCP</t>
  </si>
  <si>
    <t>62FCP</t>
  </si>
  <si>
    <t>64FCK</t>
  </si>
  <si>
    <t>67FCP</t>
  </si>
  <si>
    <t>68FCK</t>
  </si>
  <si>
    <t>69FCP</t>
  </si>
  <si>
    <t>70FCK</t>
  </si>
  <si>
    <t>71FCK</t>
  </si>
  <si>
    <t>72FCK</t>
  </si>
  <si>
    <t>73FCP</t>
  </si>
  <si>
    <t>74FCK</t>
  </si>
  <si>
    <t>75FCP</t>
  </si>
  <si>
    <t>76FCK</t>
  </si>
  <si>
    <t>77FCP</t>
  </si>
  <si>
    <t>78FCK</t>
  </si>
  <si>
    <t>79FCK</t>
  </si>
  <si>
    <t>80FCK</t>
  </si>
  <si>
    <t>81FCP</t>
  </si>
  <si>
    <t>82FCK</t>
  </si>
  <si>
    <t>83FCP</t>
  </si>
  <si>
    <t>84FCK</t>
  </si>
  <si>
    <t>COVERING</t>
  </si>
  <si>
    <t>CAMUFLAGE</t>
  </si>
  <si>
    <t xml:space="preserve">Επισημασμένες χελώνες </t>
  </si>
  <si>
    <t>Αριθ.φωλιών ανά χελώνα</t>
  </si>
  <si>
    <t>Females</t>
  </si>
  <si>
    <t>N° of nests per turtle</t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</si>
  <si>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</si>
  <si>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</si>
  <si>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</si>
  <si>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</si>
  <si>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</si>
  <si>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</si>
  <si>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</si>
  <si>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</si>
  <si>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</si>
  <si>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t>επωασθέντων/ Incubated</t>
  </si>
  <si>
    <t>μη επωασθέντων/ No incubated</t>
  </si>
  <si>
    <t>Incubated</t>
  </si>
  <si>
    <t>Hatched</t>
  </si>
  <si>
    <t>ΕΠΙ ΤΟΙΣ ΕΚΑΤΟ (%)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</si>
  <si>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</si>
  <si>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</si>
  <si>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Αναδυθέντα (Emerged)</t>
  </si>
  <si>
    <t>ΦΩΛΙΕΣ/NEST 2017</t>
  </si>
  <si>
    <t>ΘΕΣΗ ΦΩΛΙΑΣ                       / NEST LOCATION</t>
  </si>
  <si>
    <t>ΗΜΕΡΑ ΩΟΤΟΚΙΑΣ / LAYING DATE</t>
  </si>
  <si>
    <t>ΕΚΚΟΛΑΦΘΕΝΤΑ / HATCHED</t>
  </si>
  <si>
    <t>ΜΗ ΕΚΚΟΛΑΦΘΕΝΤΑ / UNHATCHED</t>
  </si>
  <si>
    <t>ΣΥΝΟΛΟ ΑΥΓΩΝ / TOTAL EGGS</t>
  </si>
  <si>
    <t>ΕΤΙΚΕΤΤΑ / ΤAG NUMBER</t>
  </si>
  <si>
    <t>118-119</t>
  </si>
  <si>
    <t>67-68</t>
  </si>
  <si>
    <t>59-60</t>
  </si>
  <si>
    <t>TIME TURTLE / TRACKS SEEN</t>
  </si>
  <si>
    <t>DISTANCE FROM THE HIGH TIDE (m)</t>
  </si>
  <si>
    <r>
      <rPr>
        <b/>
        <sz val="8"/>
        <rFont val="Verdana"/>
        <family val="2"/>
        <charset val="161"/>
      </rPr>
      <t xml:space="preserve">Αριθμός </t>
    </r>
    <r>
      <rPr>
        <sz val="8"/>
        <rFont val="Verdana"/>
        <family val="2"/>
        <charset val="161"/>
      </rPr>
      <t>(Number)</t>
    </r>
  </si>
  <si>
    <r>
      <t xml:space="preserve">ΠΙΝΑΚΑΣ 1. Σύνολο  αριθμού  αυγών ανά φωλιά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Verdana"/>
        <family val="2"/>
        <charset val="161"/>
      </rPr>
      <t xml:space="preserve"> (Eggs total number per nest)</t>
    </r>
  </si>
  <si>
    <r>
      <t xml:space="preserve">ΠΙΝΑΚΑΣ 2(α). Σύνολο  αριθμού επωασθέντων                                                                                                                                                  </t>
    </r>
    <r>
      <rPr>
        <sz val="8"/>
        <rFont val="Verdana"/>
        <family val="2"/>
      </rPr>
      <t xml:space="preserve"> (Eggs total  incubated number )           </t>
    </r>
    <r>
      <rPr>
        <b/>
        <sz val="8"/>
        <rFont val="Verdana"/>
        <family val="2"/>
      </rPr>
      <t xml:space="preserve">             </t>
    </r>
  </si>
  <si>
    <r>
      <t xml:space="preserve">ΠΙΝΑΚΑΣ 3(α).  Σύνολο αριθμού εκκολαφθέντων(άδεια κελύφη)                                                                 </t>
    </r>
    <r>
      <rPr>
        <sz val="8"/>
        <rFont val="Verdana"/>
        <family val="2"/>
        <charset val="161"/>
      </rPr>
      <t xml:space="preserve">                                                          (Total hatched number )</t>
    </r>
  </si>
  <si>
    <r>
      <t xml:space="preserve">ΠΙΝΑΚΑΣ 3(β). Σύνολο αριθμού μη εκκολαφθέντων                                      </t>
    </r>
    <r>
      <rPr>
        <sz val="8"/>
        <rFont val="Verdana"/>
        <family val="2"/>
        <charset val="161"/>
      </rPr>
      <t>(Total unhatched number)</t>
    </r>
    <r>
      <rPr>
        <b/>
        <sz val="8"/>
        <rFont val="Verdana"/>
        <family val="2"/>
        <charset val="161"/>
      </rPr>
      <t xml:space="preserve"> </t>
    </r>
  </si>
  <si>
    <t>FALSE CRAWL NUMBER</t>
  </si>
  <si>
    <t>WEEKS</t>
  </si>
  <si>
    <t>WEEK NUMBER</t>
  </si>
  <si>
    <t>07/06/2017 - 14/06/2017</t>
  </si>
  <si>
    <t>15/06/2017 - 22/06/2017</t>
  </si>
  <si>
    <t>23/06/2017 - 30/06/2017</t>
  </si>
  <si>
    <t>09/07/2017 - 16/07/2017</t>
  </si>
  <si>
    <t>17/07/2017 - 24/07/2017</t>
  </si>
  <si>
    <t>25/07/2017 - 01/08/2017</t>
  </si>
  <si>
    <t>02/08/2017 - 09/08/2017</t>
  </si>
  <si>
    <t>01/07/2017 - 08/07/2017</t>
  </si>
  <si>
    <t>Tag number</t>
  </si>
  <si>
    <t>Nº of time females come in between 12-15 days</t>
  </si>
  <si>
    <t>Nº of exits per tagged turtle</t>
  </si>
  <si>
    <t>False crawl</t>
  </si>
  <si>
    <t xml:space="preserve">Ποταμάκια/ Potomakia </t>
  </si>
  <si>
    <t>Καμίνα/ Kaminia</t>
  </si>
  <si>
    <t>Nest</t>
  </si>
  <si>
    <t>(Not emerged)</t>
  </si>
  <si>
    <t>%</t>
  </si>
  <si>
    <t>Eggs total</t>
  </si>
  <si>
    <r>
      <t>Σ</t>
    </r>
    <r>
      <rPr>
        <b/>
        <sz val="6"/>
        <color indexed="8"/>
        <rFont val="Verdana"/>
        <family val="2"/>
      </rPr>
      <t>ύνολο αριθμού  αυγών μη επωασθέντων (Eggs total non incubated number)</t>
    </r>
  </si>
  <si>
    <r>
      <t>Σ</t>
    </r>
    <r>
      <rPr>
        <b/>
        <sz val="6"/>
        <color indexed="8"/>
        <rFont val="Verdana"/>
        <family val="2"/>
      </rPr>
      <t xml:space="preserve">ύνολο αριθμού αυγών επωασθέντων (Eggs total incubated number) 
</t>
    </r>
  </si>
  <si>
    <t>Non incubated</t>
  </si>
  <si>
    <t xml:space="preserve">Σταθερά σημάδια  ακτής    (Beach markers)   </t>
  </si>
  <si>
    <t>Αριθμός φωλιάς (Nest number )</t>
  </si>
  <si>
    <t xml:space="preserve">Νεκρά στη φωλιά / Not emerged </t>
  </si>
  <si>
    <t xml:space="preserve">Αναδυθέντα / Emerged </t>
  </si>
  <si>
    <t xml:space="preserve">Έμβρυα σε διάφορα στάδια ανάπτυξης / Not hatched             </t>
  </si>
  <si>
    <t>2nd-June</t>
  </si>
  <si>
    <t>2nd-July</t>
  </si>
  <si>
    <t>3rd-June</t>
  </si>
  <si>
    <t>4th-June</t>
  </si>
  <si>
    <t>3rd-July</t>
  </si>
  <si>
    <t>4th-July</t>
  </si>
  <si>
    <t>1st-August</t>
  </si>
  <si>
    <t>1st-July</t>
  </si>
  <si>
    <t>Emerged</t>
  </si>
  <si>
    <r>
      <t>Not emerged</t>
    </r>
    <r>
      <rPr>
        <b/>
        <sz val="6"/>
        <color indexed="8"/>
        <rFont val="Verdana"/>
        <family val="2"/>
      </rPr>
      <t xml:space="preserve"> 
</t>
    </r>
  </si>
  <si>
    <r>
      <t>Unhatched</t>
    </r>
    <r>
      <rPr>
        <b/>
        <sz val="6"/>
        <color indexed="8"/>
        <rFont val="Verdana"/>
        <family val="2"/>
      </rPr>
      <t xml:space="preserve"> 
</t>
    </r>
  </si>
  <si>
    <t>EXIT NUMBER</t>
  </si>
  <si>
    <t>WEEK / MONTH</t>
  </si>
  <si>
    <t>3K</t>
  </si>
  <si>
    <t>8P</t>
  </si>
  <si>
    <t>11P</t>
  </si>
  <si>
    <t>44P</t>
  </si>
  <si>
    <t>36K</t>
  </si>
  <si>
    <t>39P</t>
  </si>
  <si>
    <t>31K</t>
  </si>
  <si>
    <t>15K</t>
  </si>
  <si>
    <t>16P</t>
  </si>
  <si>
    <t>21K</t>
  </si>
  <si>
    <t>25K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</si>
</sst>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5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Verdana"/>
      <family val="2"/>
    </font>
    <font>
      <sz val="12"/>
      <name val="Calibri"/>
      <family val="2"/>
      <charset val="161"/>
    </font>
    <font>
      <sz val="10"/>
      <name val="Verdana"/>
      <family val="2"/>
      <charset val="161"/>
    </font>
    <font>
      <sz val="8"/>
      <name val="Verdana"/>
      <family val="2"/>
      <charset val="161"/>
    </font>
    <font>
      <sz val="8.5"/>
      <color indexed="8"/>
      <name val="Calibri"/>
      <family val="2"/>
      <charset val="161"/>
    </font>
    <font>
      <b/>
      <sz val="8"/>
      <name val="Verdana"/>
      <family val="2"/>
      <charset val="161"/>
    </font>
    <font>
      <sz val="6"/>
      <name val="Verdana"/>
      <family val="2"/>
      <charset val="161"/>
    </font>
    <font>
      <sz val="6"/>
      <name val="Arial"/>
      <family val="2"/>
      <charset val="161"/>
    </font>
    <font>
      <sz val="6"/>
      <name val="Verdana"/>
      <family val="2"/>
    </font>
    <font>
      <sz val="6"/>
      <name val="Arial"/>
      <family val="2"/>
    </font>
    <font>
      <b/>
      <sz val="6"/>
      <name val="Verdana"/>
      <family val="2"/>
      <charset val="161"/>
    </font>
    <font>
      <sz val="12"/>
      <color indexed="8"/>
      <name val="Calibri"/>
      <family val="2"/>
      <charset val="16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name val="Verdana"/>
      <family val="2"/>
      <charset val="161"/>
    </font>
    <font>
      <sz val="11"/>
      <name val="Arial"/>
      <family val="2"/>
      <charset val="161"/>
    </font>
    <font>
      <sz val="11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11"/>
      <name val="Calibri"/>
      <family val="2"/>
      <charset val="161"/>
    </font>
    <font>
      <sz val="8"/>
      <name val="Arial"/>
      <family val="2"/>
    </font>
    <font>
      <sz val="8"/>
      <name val="Arial"/>
      <family val="2"/>
      <charset val="161"/>
    </font>
    <font>
      <b/>
      <sz val="14"/>
      <color indexed="8"/>
      <name val="Calibri"/>
      <family val="2"/>
    </font>
    <font>
      <b/>
      <sz val="14"/>
      <name val="Calibri"/>
      <family val="2"/>
      <scheme val="minor"/>
    </font>
    <font>
      <b/>
      <sz val="8"/>
      <name val="Verdana"/>
      <family val="2"/>
    </font>
    <font>
      <b/>
      <sz val="6"/>
      <name val="Verdana"/>
      <family val="2"/>
    </font>
    <font>
      <b/>
      <i/>
      <u/>
      <sz val="6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6"/>
      <color indexed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</cellStyleXfs>
  <cellXfs count="539">
    <xf numFmtId="0" fontId="0" fillId="0" borderId="0" xfId="0"/>
    <xf numFmtId="0" fontId="5" fillId="4" borderId="5" xfId="1" applyFont="1" applyFill="1" applyBorder="1"/>
    <xf numFmtId="0" fontId="6" fillId="4" borderId="5" xfId="1" applyNumberFormat="1" applyFont="1" applyFill="1" applyBorder="1"/>
    <xf numFmtId="0" fontId="6" fillId="4" borderId="5" xfId="1" applyFont="1" applyFill="1" applyBorder="1"/>
    <xf numFmtId="0" fontId="6" fillId="4" borderId="6" xfId="1" applyFont="1" applyFill="1" applyBorder="1"/>
    <xf numFmtId="0" fontId="5" fillId="4" borderId="5" xfId="3" applyFont="1" applyFill="1" applyBorder="1"/>
    <xf numFmtId="0" fontId="6" fillId="4" borderId="5" xfId="3" applyFont="1" applyFill="1" applyBorder="1"/>
    <xf numFmtId="0" fontId="14" fillId="4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14" fontId="17" fillId="4" borderId="13" xfId="0" applyNumberFormat="1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13" xfId="0" applyBorder="1"/>
    <xf numFmtId="20" fontId="17" fillId="4" borderId="13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0" fontId="17" fillId="10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/>
    <xf numFmtId="0" fontId="0" fillId="0" borderId="13" xfId="0" applyBorder="1" applyAlignment="1"/>
    <xf numFmtId="0" fontId="9" fillId="26" borderId="13" xfId="1" applyFont="1" applyFill="1" applyBorder="1"/>
    <xf numFmtId="0" fontId="10" fillId="26" borderId="13" xfId="1" applyFont="1" applyFill="1" applyBorder="1" applyAlignment="1">
      <alignment horizontal="left"/>
    </xf>
    <xf numFmtId="0" fontId="10" fillId="26" borderId="13" xfId="3" applyFont="1" applyFill="1" applyBorder="1" applyAlignment="1">
      <alignment horizontal="left"/>
    </xf>
    <xf numFmtId="0" fontId="9" fillId="26" borderId="13" xfId="1" applyFont="1" applyFill="1" applyBorder="1" applyAlignment="1"/>
    <xf numFmtId="0" fontId="12" fillId="26" borderId="13" xfId="1" applyNumberFormat="1" applyFont="1" applyFill="1" applyBorder="1" applyAlignment="1">
      <alignment horizontal="left"/>
    </xf>
    <xf numFmtId="0" fontId="10" fillId="26" borderId="13" xfId="3" applyFont="1" applyFill="1" applyBorder="1" applyAlignment="1"/>
    <xf numFmtId="0" fontId="11" fillId="26" borderId="13" xfId="3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/>
    <xf numFmtId="14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4" xfId="0" applyBorder="1" applyAlignment="1"/>
    <xf numFmtId="0" fontId="23" fillId="0" borderId="13" xfId="0" applyFont="1" applyBorder="1" applyAlignment="1">
      <alignment horizontal="center"/>
    </xf>
    <xf numFmtId="0" fontId="0" fillId="0" borderId="0" xfId="0"/>
    <xf numFmtId="14" fontId="17" fillId="10" borderId="13" xfId="0" applyNumberFormat="1" applyFont="1" applyFill="1" applyBorder="1" applyAlignment="1">
      <alignment horizontal="center"/>
    </xf>
    <xf numFmtId="0" fontId="0" fillId="10" borderId="13" xfId="0" applyFill="1" applyBorder="1" applyAlignment="1"/>
    <xf numFmtId="0" fontId="19" fillId="0" borderId="13" xfId="0" applyFont="1" applyFill="1" applyBorder="1" applyAlignment="1">
      <alignment horizontal="center"/>
    </xf>
    <xf numFmtId="164" fontId="9" fillId="26" borderId="14" xfId="1" applyNumberFormat="1" applyFont="1" applyFill="1" applyBorder="1" applyAlignment="1">
      <alignment horizontal="center"/>
    </xf>
    <xf numFmtId="0" fontId="0" fillId="10" borderId="19" xfId="0" applyFill="1" applyBorder="1" applyAlignment="1"/>
    <xf numFmtId="0" fontId="0" fillId="10" borderId="20" xfId="0" applyFill="1" applyBorder="1" applyAlignment="1"/>
    <xf numFmtId="0" fontId="17" fillId="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4" borderId="13" xfId="3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0" fillId="0" borderId="0" xfId="0" applyFill="1"/>
    <xf numFmtId="0" fontId="17" fillId="0" borderId="1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24" fillId="4" borderId="13" xfId="3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0" fillId="0" borderId="13" xfId="0" applyFont="1" applyBorder="1"/>
    <xf numFmtId="0" fontId="0" fillId="0" borderId="0" xfId="0" applyFont="1"/>
    <xf numFmtId="0" fontId="0" fillId="10" borderId="20" xfId="0" applyFont="1" applyFill="1" applyBorder="1" applyAlignment="1"/>
    <xf numFmtId="0" fontId="25" fillId="26" borderId="13" xfId="3" applyFont="1" applyFill="1" applyBorder="1" applyAlignment="1">
      <alignment horizontal="left"/>
    </xf>
    <xf numFmtId="0" fontId="26" fillId="26" borderId="13" xfId="3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/>
    <xf numFmtId="14" fontId="0" fillId="0" borderId="13" xfId="0" applyNumberFormat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64" fontId="9" fillId="26" borderId="19" xfId="1" applyNumberFormat="1" applyFont="1" applyFill="1" applyBorder="1" applyAlignment="1">
      <alignment horizontal="center" vertical="center"/>
    </xf>
    <xf numFmtId="164" fontId="11" fillId="26" borderId="13" xfId="1" applyNumberFormat="1" applyFont="1" applyFill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1" fillId="0" borderId="19" xfId="0" applyFont="1" applyBorder="1"/>
    <xf numFmtId="0" fontId="0" fillId="0" borderId="19" xfId="0" applyBorder="1"/>
    <xf numFmtId="0" fontId="0" fillId="0" borderId="19" xfId="0" applyBorder="1" applyAlignment="1"/>
    <xf numFmtId="0" fontId="21" fillId="0" borderId="14" xfId="0" applyFont="1" applyBorder="1"/>
    <xf numFmtId="14" fontId="0" fillId="0" borderId="14" xfId="0" applyNumberFormat="1" applyBorder="1"/>
    <xf numFmtId="14" fontId="0" fillId="0" borderId="14" xfId="0" applyNumberFormat="1" applyBorder="1" applyAlignment="1"/>
    <xf numFmtId="0" fontId="17" fillId="4" borderId="5" xfId="0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22" fillId="0" borderId="0" xfId="0" applyFont="1"/>
    <xf numFmtId="20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22" fillId="0" borderId="17" xfId="0" applyNumberFormat="1" applyFont="1" applyFill="1" applyBorder="1" applyAlignment="1">
      <alignment horizontal="center"/>
    </xf>
    <xf numFmtId="14" fontId="22" fillId="0" borderId="17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/>
    </xf>
    <xf numFmtId="20" fontId="14" fillId="4" borderId="17" xfId="0" applyNumberFormat="1" applyFont="1" applyFill="1" applyBorder="1" applyAlignment="1">
      <alignment horizontal="center"/>
    </xf>
    <xf numFmtId="20" fontId="14" fillId="4" borderId="17" xfId="0" applyNumberFormat="1" applyFont="1" applyFill="1" applyBorder="1" applyAlignment="1">
      <alignment horizontal="center" vertical="center"/>
    </xf>
    <xf numFmtId="0" fontId="22" fillId="0" borderId="0" xfId="0" applyFont="1" applyFill="1"/>
    <xf numFmtId="20" fontId="0" fillId="0" borderId="19" xfId="0" applyNumberFormat="1" applyFill="1" applyBorder="1" applyAlignment="1">
      <alignment horizontal="center"/>
    </xf>
    <xf numFmtId="0" fontId="0" fillId="0" borderId="13" xfId="0" applyFill="1" applyBorder="1"/>
    <xf numFmtId="14" fontId="22" fillId="0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20" fontId="14" fillId="4" borderId="0" xfId="0" applyNumberFormat="1" applyFont="1" applyFill="1" applyBorder="1" applyAlignment="1">
      <alignment horizontal="center"/>
    </xf>
    <xf numFmtId="20" fontId="14" fillId="4" borderId="0" xfId="0" applyNumberFormat="1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14" fontId="22" fillId="0" borderId="13" xfId="0" applyNumberFormat="1" applyFont="1" applyFill="1" applyBorder="1" applyAlignment="1">
      <alignment horizontal="center"/>
    </xf>
    <xf numFmtId="14" fontId="0" fillId="0" borderId="13" xfId="0" applyNumberFormat="1" applyBorder="1"/>
    <xf numFmtId="0" fontId="17" fillId="4" borderId="32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14" fillId="0" borderId="43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 wrapText="1"/>
    </xf>
    <xf numFmtId="14" fontId="17" fillId="4" borderId="13" xfId="0" applyNumberFormat="1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14" fontId="29" fillId="4" borderId="29" xfId="0" applyNumberFormat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14" fontId="17" fillId="4" borderId="17" xfId="0" applyNumberFormat="1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20" fontId="0" fillId="0" borderId="29" xfId="0" applyNumberForma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14" fontId="0" fillId="0" borderId="17" xfId="0" applyNumberFormat="1" applyBorder="1" applyAlignment="1">
      <alignment horizontal="center"/>
    </xf>
    <xf numFmtId="0" fontId="19" fillId="0" borderId="17" xfId="0" applyFont="1" applyBorder="1" applyAlignment="1">
      <alignment horizontal="center"/>
    </xf>
    <xf numFmtId="20" fontId="17" fillId="0" borderId="13" xfId="0" applyNumberFormat="1" applyFont="1" applyFill="1" applyBorder="1" applyAlignment="1">
      <alignment horizontal="center"/>
    </xf>
    <xf numFmtId="20" fontId="22" fillId="0" borderId="13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4" fontId="22" fillId="0" borderId="8" xfId="0" applyNumberFormat="1" applyFont="1" applyFill="1" applyBorder="1" applyAlignment="1">
      <alignment horizontal="center"/>
    </xf>
    <xf numFmtId="14" fontId="22" fillId="0" borderId="8" xfId="0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4" borderId="19" xfId="3" applyFont="1" applyFill="1" applyBorder="1" applyAlignment="1">
      <alignment horizontal="center" vertical="center"/>
    </xf>
    <xf numFmtId="0" fontId="1" fillId="4" borderId="19" xfId="4" applyFill="1" applyBorder="1" applyAlignment="1">
      <alignment horizontal="center" vertical="center" wrapText="1"/>
    </xf>
    <xf numFmtId="0" fontId="0" fillId="0" borderId="0" xfId="0" applyBorder="1"/>
    <xf numFmtId="14" fontId="0" fillId="0" borderId="27" xfId="0" applyNumberFormat="1" applyFill="1" applyBorder="1" applyAlignment="1">
      <alignment horizontal="center" vertical="center"/>
    </xf>
    <xf numFmtId="14" fontId="22" fillId="0" borderId="27" xfId="0" applyNumberFormat="1" applyFont="1" applyFill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22" fillId="0" borderId="27" xfId="0" applyNumberFormat="1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 wrapText="1"/>
    </xf>
    <xf numFmtId="0" fontId="1" fillId="0" borderId="19" xfId="4" applyFill="1" applyBorder="1" applyAlignment="1">
      <alignment horizontal="center" vertical="center" wrapText="1"/>
    </xf>
    <xf numFmtId="0" fontId="27" fillId="4" borderId="15" xfId="4" applyFont="1" applyFill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1" fontId="11" fillId="4" borderId="13" xfId="2" applyNumberFormat="1" applyFont="1" applyFill="1" applyBorder="1" applyAlignment="1">
      <alignment horizontal="center" vertical="center" wrapText="1"/>
    </xf>
    <xf numFmtId="1" fontId="36" fillId="4" borderId="13" xfId="2" applyNumberFormat="1" applyFont="1" applyFill="1" applyBorder="1" applyAlignment="1">
      <alignment horizontal="center" vertical="center" wrapText="1"/>
    </xf>
    <xf numFmtId="164" fontId="11" fillId="4" borderId="13" xfId="2" applyNumberFormat="1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164" fontId="36" fillId="4" borderId="13" xfId="2" applyNumberFormat="1" applyFont="1" applyFill="1" applyBorder="1" applyAlignment="1">
      <alignment horizontal="center" vertical="center" wrapText="1"/>
    </xf>
    <xf numFmtId="0" fontId="36" fillId="4" borderId="13" xfId="2" applyFont="1" applyFill="1" applyBorder="1" applyAlignment="1">
      <alignment horizontal="center" vertical="center" wrapText="1"/>
    </xf>
    <xf numFmtId="0" fontId="35" fillId="4" borderId="7" xfId="2" applyFont="1" applyFill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1" fontId="11" fillId="4" borderId="8" xfId="2" applyNumberFormat="1" applyFont="1" applyFill="1" applyBorder="1" applyAlignment="1">
      <alignment horizontal="center" vertical="center" wrapText="1"/>
    </xf>
    <xf numFmtId="1" fontId="36" fillId="4" borderId="8" xfId="2" applyNumberFormat="1" applyFont="1" applyFill="1" applyBorder="1" applyAlignment="1">
      <alignment horizontal="center" vertical="center" wrapText="1"/>
    </xf>
    <xf numFmtId="164" fontId="11" fillId="4" borderId="8" xfId="2" applyNumberFormat="1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164" fontId="36" fillId="4" borderId="8" xfId="2" applyNumberFormat="1" applyFont="1" applyFill="1" applyBorder="1" applyAlignment="1">
      <alignment horizontal="center" vertical="center" wrapText="1"/>
    </xf>
    <xf numFmtId="0" fontId="36" fillId="4" borderId="8" xfId="2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0" fontId="35" fillId="4" borderId="43" xfId="2" applyFont="1" applyFill="1" applyBorder="1" applyAlignment="1">
      <alignment horizontal="center" vertical="center" wrapText="1"/>
    </xf>
    <xf numFmtId="0" fontId="11" fillId="4" borderId="27" xfId="2" applyFont="1" applyFill="1" applyBorder="1" applyAlignment="1">
      <alignment horizontal="center" vertical="center" wrapText="1"/>
    </xf>
    <xf numFmtId="164" fontId="11" fillId="4" borderId="43" xfId="2" applyNumberFormat="1" applyFont="1" applyFill="1" applyBorder="1" applyAlignment="1">
      <alignment horizontal="center" vertical="center" wrapText="1"/>
    </xf>
    <xf numFmtId="164" fontId="11" fillId="4" borderId="28" xfId="2" applyNumberFormat="1" applyFont="1" applyFill="1" applyBorder="1" applyAlignment="1">
      <alignment horizontal="center" vertical="center" wrapText="1"/>
    </xf>
    <xf numFmtId="1" fontId="11" fillId="4" borderId="29" xfId="2" applyNumberFormat="1" applyFont="1" applyFill="1" applyBorder="1" applyAlignment="1">
      <alignment horizontal="center" vertical="center" wrapText="1"/>
    </xf>
    <xf numFmtId="164" fontId="11" fillId="4" borderId="29" xfId="2" applyNumberFormat="1" applyFont="1" applyFill="1" applyBorder="1" applyAlignment="1">
      <alignment horizontal="center" vertical="center" wrapText="1"/>
    </xf>
    <xf numFmtId="0" fontId="11" fillId="4" borderId="29" xfId="2" applyFont="1" applyFill="1" applyBorder="1" applyAlignment="1">
      <alignment horizontal="center" vertical="center" wrapText="1"/>
    </xf>
    <xf numFmtId="0" fontId="11" fillId="4" borderId="30" xfId="2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/>
    </xf>
    <xf numFmtId="0" fontId="5" fillId="4" borderId="13" xfId="1" applyFont="1" applyFill="1" applyBorder="1"/>
    <xf numFmtId="164" fontId="6" fillId="4" borderId="13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5" fillId="4" borderId="17" xfId="1" applyFont="1" applyFill="1" applyBorder="1"/>
    <xf numFmtId="164" fontId="6" fillId="4" borderId="17" xfId="1" applyNumberFormat="1" applyFont="1" applyFill="1" applyBorder="1" applyAlignment="1">
      <alignment horizontal="center" vertical="center"/>
    </xf>
    <xf numFmtId="164" fontId="6" fillId="4" borderId="5" xfId="1" applyNumberFormat="1" applyFont="1" applyFill="1" applyBorder="1"/>
    <xf numFmtId="0" fontId="6" fillId="4" borderId="17" xfId="3" applyFont="1" applyFill="1" applyBorder="1" applyAlignment="1">
      <alignment vertical="center"/>
    </xf>
    <xf numFmtId="0" fontId="24" fillId="4" borderId="17" xfId="3" applyFont="1" applyFill="1" applyBorder="1" applyAlignment="1">
      <alignment vertical="center"/>
    </xf>
    <xf numFmtId="0" fontId="6" fillId="4" borderId="32" xfId="3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6" fillId="27" borderId="13" xfId="1" applyFont="1" applyFill="1" applyBorder="1" applyAlignment="1">
      <alignment horizontal="center" vertical="center" wrapText="1"/>
    </xf>
    <xf numFmtId="164" fontId="6" fillId="27" borderId="13" xfId="1" applyNumberFormat="1" applyFont="1" applyFill="1" applyBorder="1" applyAlignment="1">
      <alignment horizontal="center" vertical="center" wrapText="1"/>
    </xf>
    <xf numFmtId="0" fontId="31" fillId="27" borderId="13" xfId="1" applyFont="1" applyFill="1" applyBorder="1" applyAlignment="1">
      <alignment horizontal="center" vertical="center" wrapText="1"/>
    </xf>
    <xf numFmtId="0" fontId="31" fillId="27" borderId="13" xfId="3" applyFont="1" applyFill="1" applyBorder="1" applyAlignment="1">
      <alignment horizontal="center" vertical="center" wrapText="1"/>
    </xf>
    <xf numFmtId="0" fontId="10" fillId="27" borderId="19" xfId="3" applyFont="1" applyFill="1" applyBorder="1" applyAlignment="1">
      <alignment horizontal="center" vertical="center"/>
    </xf>
    <xf numFmtId="0" fontId="6" fillId="27" borderId="12" xfId="1" applyFont="1" applyFill="1" applyBorder="1" applyAlignment="1">
      <alignment horizontal="center" vertical="center" wrapText="1"/>
    </xf>
    <xf numFmtId="0" fontId="6" fillId="27" borderId="4" xfId="1" applyFont="1" applyFill="1" applyBorder="1" applyAlignment="1">
      <alignment horizontal="center" vertical="center" wrapText="1"/>
    </xf>
    <xf numFmtId="164" fontId="27" fillId="27" borderId="4" xfId="1" applyNumberFormat="1" applyFont="1" applyFill="1" applyBorder="1" applyAlignment="1">
      <alignment horizontal="center" vertical="center" wrapText="1"/>
    </xf>
    <xf numFmtId="0" fontId="31" fillId="27" borderId="4" xfId="1" applyFont="1" applyFill="1" applyBorder="1" applyAlignment="1">
      <alignment horizontal="center" vertical="center" wrapText="1"/>
    </xf>
    <xf numFmtId="0" fontId="30" fillId="27" borderId="4" xfId="1" applyNumberFormat="1" applyFont="1" applyFill="1" applyBorder="1" applyAlignment="1">
      <alignment horizontal="center" vertical="center" wrapText="1"/>
    </xf>
    <xf numFmtId="0" fontId="31" fillId="27" borderId="4" xfId="3" applyFont="1" applyFill="1" applyBorder="1" applyAlignment="1">
      <alignment horizontal="center" vertical="center" wrapText="1"/>
    </xf>
    <xf numFmtId="0" fontId="27" fillId="27" borderId="4" xfId="3" applyFont="1" applyFill="1" applyBorder="1" applyAlignment="1">
      <alignment horizontal="center" vertical="center" wrapText="1"/>
    </xf>
    <xf numFmtId="0" fontId="9" fillId="27" borderId="1" xfId="1" applyFont="1" applyFill="1" applyBorder="1" applyAlignment="1">
      <alignment horizontal="center" vertical="center" wrapText="1"/>
    </xf>
    <xf numFmtId="0" fontId="37" fillId="0" borderId="40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49" fontId="23" fillId="0" borderId="31" xfId="6" applyNumberFormat="1" applyFont="1" applyBorder="1" applyAlignment="1">
      <alignment horizontal="center"/>
    </xf>
    <xf numFmtId="49" fontId="23" fillId="0" borderId="43" xfId="6" applyNumberFormat="1" applyFont="1" applyBorder="1" applyAlignment="1">
      <alignment horizontal="center"/>
    </xf>
    <xf numFmtId="0" fontId="23" fillId="0" borderId="41" xfId="6" applyFont="1" applyBorder="1" applyAlignment="1">
      <alignment horizontal="center"/>
    </xf>
    <xf numFmtId="0" fontId="23" fillId="0" borderId="42" xfId="6" applyFont="1" applyBorder="1" applyAlignment="1">
      <alignment horizontal="center"/>
    </xf>
    <xf numFmtId="0" fontId="17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9" fillId="0" borderId="8" xfId="6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16" fontId="29" fillId="0" borderId="13" xfId="6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29" fillId="0" borderId="29" xfId="6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 wrapText="1"/>
    </xf>
    <xf numFmtId="0" fontId="27" fillId="0" borderId="43" xfId="6" applyFont="1" applyBorder="1" applyAlignment="1">
      <alignment horizontal="center" vertical="center" wrapText="1"/>
    </xf>
    <xf numFmtId="0" fontId="27" fillId="0" borderId="28" xfId="6" applyFont="1" applyBorder="1" applyAlignment="1">
      <alignment horizontal="center" vertical="center" wrapText="1"/>
    </xf>
    <xf numFmtId="0" fontId="27" fillId="0" borderId="0" xfId="6" applyFont="1" applyBorder="1" applyAlignment="1">
      <alignment horizontal="center" vertical="center" wrapText="1"/>
    </xf>
    <xf numFmtId="1" fontId="0" fillId="0" borderId="0" xfId="0" applyNumberFormat="1"/>
    <xf numFmtId="0" fontId="8" fillId="8" borderId="13" xfId="4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19" xfId="0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4" fillId="28" borderId="19" xfId="0" applyFont="1" applyFill="1" applyBorder="1" applyAlignment="1">
      <alignment horizontal="center" vertical="center"/>
    </xf>
    <xf numFmtId="0" fontId="10" fillId="26" borderId="19" xfId="3" applyFont="1" applyFill="1" applyBorder="1" applyAlignment="1">
      <alignment horizontal="center" vertical="center"/>
    </xf>
    <xf numFmtId="0" fontId="11" fillId="26" borderId="19" xfId="3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26" borderId="54" xfId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0" fillId="26" borderId="41" xfId="3" applyFont="1" applyFill="1" applyBorder="1" applyAlignment="1">
      <alignment horizontal="center" vertical="center"/>
    </xf>
    <xf numFmtId="0" fontId="10" fillId="26" borderId="41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/>
    <xf numFmtId="0" fontId="0" fillId="0" borderId="52" xfId="0" applyBorder="1"/>
    <xf numFmtId="0" fontId="0" fillId="0" borderId="54" xfId="0" applyBorder="1" applyAlignment="1"/>
    <xf numFmtId="0" fontId="0" fillId="0" borderId="54" xfId="0" applyBorder="1"/>
    <xf numFmtId="0" fontId="0" fillId="0" borderId="56" xfId="0" applyBorder="1" applyAlignment="1"/>
    <xf numFmtId="0" fontId="0" fillId="0" borderId="57" xfId="0" applyBorder="1" applyAlignment="1"/>
    <xf numFmtId="0" fontId="0" fillId="0" borderId="58" xfId="0" applyBorder="1"/>
    <xf numFmtId="0" fontId="0" fillId="26" borderId="41" xfId="0" applyFill="1" applyBorder="1"/>
    <xf numFmtId="0" fontId="10" fillId="26" borderId="41" xfId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/>
    <xf numFmtId="0" fontId="0" fillId="0" borderId="41" xfId="0" applyBorder="1"/>
    <xf numFmtId="0" fontId="9" fillId="0" borderId="36" xfId="4" applyFont="1" applyFill="1" applyBorder="1" applyAlignment="1">
      <alignment horizontal="center" vertical="center" wrapText="1"/>
    </xf>
    <xf numFmtId="0" fontId="0" fillId="0" borderId="14" xfId="0" applyFill="1" applyBorder="1"/>
    <xf numFmtId="0" fontId="22" fillId="0" borderId="14" xfId="0" applyFont="1" applyFill="1" applyBorder="1"/>
    <xf numFmtId="0" fontId="0" fillId="0" borderId="14" xfId="0" applyFont="1" applyBorder="1"/>
    <xf numFmtId="0" fontId="22" fillId="0" borderId="36" xfId="0" applyFont="1" applyBorder="1" applyAlignment="1">
      <alignment horizontal="center" vertical="center"/>
    </xf>
    <xf numFmtId="0" fontId="6" fillId="3" borderId="55" xfId="4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/>
    </xf>
    <xf numFmtId="0" fontId="0" fillId="26" borderId="54" xfId="0" applyFill="1" applyBorder="1" applyAlignment="1">
      <alignment horizontal="center" vertical="center"/>
    </xf>
    <xf numFmtId="0" fontId="0" fillId="0" borderId="1" xfId="0" applyBorder="1" applyAlignment="1"/>
    <xf numFmtId="0" fontId="9" fillId="0" borderId="15" xfId="4" applyFont="1" applyFill="1" applyBorder="1" applyAlignment="1">
      <alignment horizontal="center" vertical="center" wrapText="1"/>
    </xf>
    <xf numFmtId="0" fontId="22" fillId="0" borderId="19" xfId="0" applyFont="1" applyFill="1" applyBorder="1"/>
    <xf numFmtId="0" fontId="0" fillId="0" borderId="19" xfId="0" applyFont="1" applyBorder="1"/>
    <xf numFmtId="0" fontId="0" fillId="0" borderId="15" xfId="0" applyBorder="1"/>
    <xf numFmtId="0" fontId="6" fillId="8" borderId="55" xfId="4" applyFont="1" applyFill="1" applyBorder="1" applyAlignment="1">
      <alignment horizontal="center" vertical="center" wrapText="1"/>
    </xf>
    <xf numFmtId="14" fontId="0" fillId="0" borderId="54" xfId="0" applyNumberFormat="1" applyBorder="1" applyAlignment="1">
      <alignment horizontal="center" vertical="center"/>
    </xf>
    <xf numFmtId="0" fontId="1" fillId="4" borderId="14" xfId="4" applyFill="1" applyBorder="1" applyAlignment="1">
      <alignment horizontal="center" vertical="center" wrapText="1"/>
    </xf>
    <xf numFmtId="0" fontId="9" fillId="4" borderId="36" xfId="4" applyFont="1" applyFill="1" applyBorder="1" applyAlignment="1">
      <alignment horizontal="center" vertical="center" wrapText="1"/>
    </xf>
    <xf numFmtId="0" fontId="0" fillId="0" borderId="60" xfId="0" applyBorder="1"/>
    <xf numFmtId="0" fontId="0" fillId="0" borderId="49" xfId="0" applyFill="1" applyBorder="1"/>
    <xf numFmtId="0" fontId="0" fillId="0" borderId="0" xfId="0" applyAlignment="1">
      <alignment vertical="top" wrapText="1"/>
    </xf>
    <xf numFmtId="165" fontId="0" fillId="0" borderId="0" xfId="0" applyNumberFormat="1"/>
    <xf numFmtId="0" fontId="16" fillId="0" borderId="37" xfId="6" applyBorder="1"/>
    <xf numFmtId="0" fontId="16" fillId="0" borderId="17" xfId="6" applyBorder="1" applyAlignment="1">
      <alignment horizontal="center" vertical="center"/>
    </xf>
    <xf numFmtId="0" fontId="16" fillId="0" borderId="13" xfId="6" applyBorder="1" applyAlignment="1">
      <alignment horizontal="center" vertical="center"/>
    </xf>
    <xf numFmtId="0" fontId="21" fillId="27" borderId="33" xfId="0" applyFont="1" applyFill="1" applyBorder="1" applyAlignment="1">
      <alignment vertical="center"/>
    </xf>
    <xf numFmtId="0" fontId="21" fillId="27" borderId="39" xfId="0" applyFont="1" applyFill="1" applyBorder="1" applyAlignment="1">
      <alignment horizontal="center" wrapText="1"/>
    </xf>
    <xf numFmtId="0" fontId="40" fillId="27" borderId="49" xfId="6" applyFont="1" applyFill="1" applyBorder="1" applyAlignment="1">
      <alignment horizontal="center" vertical="center"/>
    </xf>
    <xf numFmtId="0" fontId="45" fillId="27" borderId="54" xfId="0" applyFont="1" applyFill="1" applyBorder="1" applyAlignment="1">
      <alignment horizontal="center" vertical="center" wrapText="1"/>
    </xf>
    <xf numFmtId="0" fontId="46" fillId="27" borderId="54" xfId="0" applyFont="1" applyFill="1" applyBorder="1" applyAlignment="1">
      <alignment horizontal="center" vertical="center" wrapText="1"/>
    </xf>
    <xf numFmtId="0" fontId="38" fillId="27" borderId="50" xfId="0" applyFont="1" applyFill="1" applyBorder="1" applyAlignment="1">
      <alignment horizontal="center" vertical="center" wrapText="1"/>
    </xf>
    <xf numFmtId="0" fontId="28" fillId="27" borderId="54" xfId="0" applyFont="1" applyFill="1" applyBorder="1" applyAlignment="1">
      <alignment horizontal="center" vertical="center" wrapText="1"/>
    </xf>
    <xf numFmtId="0" fontId="28" fillId="27" borderId="55" xfId="0" applyFont="1" applyFill="1" applyBorder="1" applyAlignment="1">
      <alignment horizontal="center" vertical="center" wrapText="1"/>
    </xf>
    <xf numFmtId="0" fontId="41" fillId="27" borderId="38" xfId="0" applyFont="1" applyFill="1" applyBorder="1" applyAlignment="1">
      <alignment horizontal="center" vertical="center" wrapText="1"/>
    </xf>
    <xf numFmtId="0" fontId="41" fillId="27" borderId="45" xfId="0" applyFont="1" applyFill="1" applyBorder="1" applyAlignment="1">
      <alignment horizontal="center" vertical="center" wrapText="1"/>
    </xf>
    <xf numFmtId="0" fontId="41" fillId="27" borderId="39" xfId="0" applyFont="1" applyFill="1" applyBorder="1" applyAlignment="1">
      <alignment horizontal="center" vertical="center" wrapText="1"/>
    </xf>
    <xf numFmtId="0" fontId="23" fillId="27" borderId="38" xfId="1" applyFont="1" applyFill="1" applyBorder="1" applyAlignment="1">
      <alignment horizontal="center" vertical="center" wrapText="1"/>
    </xf>
    <xf numFmtId="0" fontId="37" fillId="27" borderId="45" xfId="0" applyNumberFormat="1" applyFont="1" applyFill="1" applyBorder="1" applyAlignment="1">
      <alignment horizontal="center" vertical="center" wrapText="1"/>
    </xf>
    <xf numFmtId="0" fontId="37" fillId="27" borderId="39" xfId="0" applyFont="1" applyFill="1" applyBorder="1" applyAlignment="1">
      <alignment horizontal="center" vertical="center" wrapText="1"/>
    </xf>
    <xf numFmtId="0" fontId="40" fillId="27" borderId="38" xfId="1" applyFont="1" applyFill="1" applyBorder="1" applyAlignment="1">
      <alignment horizontal="center" vertical="center"/>
    </xf>
    <xf numFmtId="0" fontId="21" fillId="27" borderId="39" xfId="0" applyNumberFormat="1" applyFont="1" applyFill="1" applyBorder="1" applyAlignment="1">
      <alignment horizontal="center" vertical="center" wrapText="1"/>
    </xf>
    <xf numFmtId="0" fontId="42" fillId="27" borderId="12" xfId="1" applyFont="1" applyFill="1" applyBorder="1" applyAlignment="1">
      <alignment horizontal="center" vertical="center" wrapText="1"/>
    </xf>
    <xf numFmtId="0" fontId="47" fillId="27" borderId="13" xfId="0" applyNumberFormat="1" applyFont="1" applyFill="1" applyBorder="1" applyAlignment="1">
      <alignment horizontal="center" vertical="center" wrapText="1"/>
    </xf>
    <xf numFmtId="0" fontId="47" fillId="27" borderId="13" xfId="0" applyFont="1" applyFill="1" applyBorder="1" applyAlignment="1">
      <alignment horizontal="center" vertical="center" wrapText="1"/>
    </xf>
    <xf numFmtId="0" fontId="47" fillId="27" borderId="11" xfId="0" applyFont="1" applyFill="1" applyBorder="1" applyAlignment="1">
      <alignment horizontal="center" vertical="center" wrapText="1"/>
    </xf>
    <xf numFmtId="0" fontId="40" fillId="27" borderId="7" xfId="1" applyFont="1" applyFill="1" applyBorder="1" applyAlignment="1">
      <alignment horizontal="center" vertical="center" wrapText="1"/>
    </xf>
    <xf numFmtId="0" fontId="21" fillId="27" borderId="8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0" fontId="40" fillId="4" borderId="33" xfId="1" applyFont="1" applyFill="1" applyBorder="1" applyAlignment="1">
      <alignment horizontal="center" vertical="center"/>
    </xf>
    <xf numFmtId="0" fontId="21" fillId="27" borderId="45" xfId="0" applyFont="1" applyFill="1" applyBorder="1" applyAlignment="1">
      <alignment horizontal="center" vertical="center"/>
    </xf>
    <xf numFmtId="0" fontId="40" fillId="27" borderId="39" xfId="0" applyFont="1" applyFill="1" applyBorder="1" applyAlignment="1">
      <alignment horizontal="center" vertical="center" wrapText="1"/>
    </xf>
    <xf numFmtId="0" fontId="40" fillId="27" borderId="38" xfId="1" applyFont="1" applyFill="1" applyBorder="1" applyAlignment="1">
      <alignment horizontal="center" vertical="center" wrapText="1"/>
    </xf>
    <xf numFmtId="0" fontId="40" fillId="27" borderId="44" xfId="0" applyFont="1" applyFill="1" applyBorder="1" applyAlignment="1">
      <alignment horizontal="center" vertical="center" wrapText="1"/>
    </xf>
    <xf numFmtId="0" fontId="40" fillId="27" borderId="38" xfId="6" applyFont="1" applyFill="1" applyBorder="1" applyAlignment="1">
      <alignment horizontal="center" vertical="center" wrapText="1"/>
    </xf>
    <xf numFmtId="0" fontId="40" fillId="27" borderId="39" xfId="6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/>
    </xf>
    <xf numFmtId="0" fontId="43" fillId="27" borderId="11" xfId="0" applyFont="1" applyFill="1" applyBorder="1" applyAlignment="1">
      <alignment horizontal="center" vertical="center"/>
    </xf>
    <xf numFmtId="0" fontId="42" fillId="27" borderId="28" xfId="0" applyFont="1" applyFill="1" applyBorder="1" applyAlignment="1">
      <alignment horizontal="center" vertical="center"/>
    </xf>
    <xf numFmtId="0" fontId="42" fillId="27" borderId="30" xfId="0" applyFont="1" applyFill="1" applyBorder="1" applyAlignment="1">
      <alignment horizontal="center" vertical="center"/>
    </xf>
    <xf numFmtId="0" fontId="42" fillId="27" borderId="7" xfId="5" applyFont="1" applyFill="1" applyBorder="1" applyAlignment="1">
      <alignment horizontal="center" vertical="center" wrapText="1"/>
    </xf>
    <xf numFmtId="0" fontId="42" fillId="27" borderId="8" xfId="6" applyFont="1" applyFill="1" applyBorder="1" applyAlignment="1">
      <alignment horizontal="center" vertical="center" wrapText="1"/>
    </xf>
    <xf numFmtId="16" fontId="42" fillId="27" borderId="8" xfId="5" applyNumberFormat="1" applyFont="1" applyFill="1" applyBorder="1" applyAlignment="1">
      <alignment horizontal="center" vertical="center" wrapText="1"/>
    </xf>
    <xf numFmtId="0" fontId="42" fillId="27" borderId="8" xfId="5" applyFont="1" applyFill="1" applyBorder="1" applyAlignment="1">
      <alignment horizontal="center" vertical="center" wrapText="1"/>
    </xf>
    <xf numFmtId="0" fontId="47" fillId="27" borderId="8" xfId="0" applyFont="1" applyFill="1" applyBorder="1" applyAlignment="1">
      <alignment horizontal="center" vertical="center" wrapText="1"/>
    </xf>
    <xf numFmtId="0" fontId="42" fillId="27" borderId="28" xfId="6" applyFont="1" applyFill="1" applyBorder="1" applyAlignment="1">
      <alignment horizontal="center" vertical="center" wrapText="1"/>
    </xf>
    <xf numFmtId="0" fontId="42" fillId="27" borderId="29" xfId="6" applyFont="1" applyFill="1" applyBorder="1" applyAlignment="1">
      <alignment horizontal="center" vertical="center" wrapText="1"/>
    </xf>
    <xf numFmtId="0" fontId="42" fillId="27" borderId="29" xfId="5" applyFont="1" applyFill="1" applyBorder="1" applyAlignment="1">
      <alignment horizontal="center" vertical="center" wrapText="1"/>
    </xf>
    <xf numFmtId="0" fontId="42" fillId="27" borderId="29" xfId="1" applyFont="1" applyFill="1" applyBorder="1" applyAlignment="1">
      <alignment horizontal="center" vertical="center" wrapText="1"/>
    </xf>
    <xf numFmtId="0" fontId="42" fillId="27" borderId="30" xfId="1" applyFont="1" applyFill="1" applyBorder="1" applyAlignment="1">
      <alignment horizontal="center" vertical="center" wrapText="1"/>
    </xf>
    <xf numFmtId="0" fontId="42" fillId="12" borderId="7" xfId="5" applyFont="1" applyFill="1" applyBorder="1" applyAlignment="1">
      <alignment horizontal="center" vertical="center" wrapText="1"/>
    </xf>
    <xf numFmtId="0" fontId="42" fillId="12" borderId="8" xfId="6" applyFont="1" applyFill="1" applyBorder="1" applyAlignment="1">
      <alignment horizontal="center" vertical="center" wrapText="1"/>
    </xf>
    <xf numFmtId="16" fontId="42" fillId="12" borderId="9" xfId="5" applyNumberFormat="1" applyFont="1" applyFill="1" applyBorder="1" applyAlignment="1">
      <alignment horizontal="center" vertical="center" wrapText="1"/>
    </xf>
    <xf numFmtId="0" fontId="42" fillId="12" borderId="10" xfId="6" applyFont="1" applyFill="1" applyBorder="1" applyAlignment="1">
      <alignment horizontal="center" vertical="center" wrapText="1"/>
    </xf>
    <xf numFmtId="0" fontId="42" fillId="12" borderId="10" xfId="5" applyFont="1" applyFill="1" applyBorder="1" applyAlignment="1">
      <alignment horizontal="center" vertical="center" wrapText="1"/>
    </xf>
    <xf numFmtId="0" fontId="42" fillId="12" borderId="8" xfId="5" applyFont="1" applyFill="1" applyBorder="1" applyAlignment="1">
      <alignment horizontal="center" vertical="center" wrapText="1"/>
    </xf>
    <xf numFmtId="0" fontId="48" fillId="12" borderId="8" xfId="6" applyFont="1" applyFill="1" applyBorder="1" applyAlignment="1">
      <alignment horizontal="center" vertical="center" wrapText="1"/>
    </xf>
    <xf numFmtId="0" fontId="42" fillId="12" borderId="9" xfId="5" applyFont="1" applyFill="1" applyBorder="1" applyAlignment="1">
      <alignment horizontal="center" vertical="center" wrapText="1"/>
    </xf>
    <xf numFmtId="0" fontId="42" fillId="26" borderId="8" xfId="3" applyFont="1" applyFill="1" applyBorder="1" applyAlignment="1">
      <alignment horizontal="center" vertical="center" wrapText="1"/>
    </xf>
    <xf numFmtId="0" fontId="47" fillId="26" borderId="8" xfId="0" applyFont="1" applyFill="1" applyBorder="1" applyAlignment="1">
      <alignment horizontal="center" vertical="center" wrapText="1"/>
    </xf>
    <xf numFmtId="0" fontId="47" fillId="26" borderId="11" xfId="0" applyFont="1" applyFill="1" applyBorder="1" applyAlignment="1">
      <alignment horizontal="center" vertical="center" wrapText="1"/>
    </xf>
    <xf numFmtId="0" fontId="42" fillId="12" borderId="28" xfId="6" applyFont="1" applyFill="1" applyBorder="1" applyAlignment="1">
      <alignment horizontal="center" vertical="center" wrapText="1"/>
    </xf>
    <xf numFmtId="0" fontId="42" fillId="12" borderId="29" xfId="6" applyFont="1" applyFill="1" applyBorder="1" applyAlignment="1">
      <alignment horizontal="center" vertical="center" wrapText="1"/>
    </xf>
    <xf numFmtId="0" fontId="42" fillId="12" borderId="15" xfId="6" applyFont="1" applyFill="1" applyBorder="1" applyAlignment="1">
      <alignment horizontal="center" vertical="center" wrapText="1"/>
    </xf>
    <xf numFmtId="0" fontId="42" fillId="12" borderId="36" xfId="6" applyFont="1" applyFill="1" applyBorder="1" applyAlignment="1">
      <alignment horizontal="center" vertical="center" wrapText="1"/>
    </xf>
    <xf numFmtId="0" fontId="42" fillId="12" borderId="36" xfId="5" applyFont="1" applyFill="1" applyBorder="1" applyAlignment="1">
      <alignment horizontal="center" vertical="center" wrapText="1"/>
    </xf>
    <xf numFmtId="0" fontId="48" fillId="12" borderId="29" xfId="6" applyFont="1" applyFill="1" applyBorder="1" applyAlignment="1">
      <alignment horizontal="center" vertical="center" wrapText="1"/>
    </xf>
    <xf numFmtId="0" fontId="42" fillId="26" borderId="29" xfId="1" applyFont="1" applyFill="1" applyBorder="1" applyAlignment="1">
      <alignment horizontal="center" vertical="center" wrapText="1"/>
    </xf>
    <xf numFmtId="0" fontId="42" fillId="26" borderId="30" xfId="1" applyFont="1" applyFill="1" applyBorder="1" applyAlignment="1">
      <alignment horizontal="center" vertical="center" wrapText="1"/>
    </xf>
    <xf numFmtId="16" fontId="42" fillId="27" borderId="9" xfId="5" applyNumberFormat="1" applyFont="1" applyFill="1" applyBorder="1" applyAlignment="1">
      <alignment horizontal="center" vertical="center" wrapText="1"/>
    </xf>
    <xf numFmtId="0" fontId="42" fillId="27" borderId="10" xfId="6" applyFont="1" applyFill="1" applyBorder="1" applyAlignment="1">
      <alignment horizontal="center" vertical="center" wrapText="1"/>
    </xf>
    <xf numFmtId="0" fontId="42" fillId="27" borderId="10" xfId="5" applyFont="1" applyFill="1" applyBorder="1" applyAlignment="1">
      <alignment horizontal="center" vertical="center" wrapText="1"/>
    </xf>
    <xf numFmtId="0" fontId="48" fillId="27" borderId="8" xfId="6" applyFont="1" applyFill="1" applyBorder="1" applyAlignment="1">
      <alignment horizontal="center" vertical="center" wrapText="1"/>
    </xf>
    <xf numFmtId="0" fontId="42" fillId="27" borderId="9" xfId="5" applyFont="1" applyFill="1" applyBorder="1" applyAlignment="1">
      <alignment horizontal="center" vertical="center" wrapText="1"/>
    </xf>
    <xf numFmtId="0" fontId="42" fillId="27" borderId="15" xfId="6" applyFont="1" applyFill="1" applyBorder="1" applyAlignment="1">
      <alignment horizontal="center" vertical="center" wrapText="1"/>
    </xf>
    <xf numFmtId="0" fontId="42" fillId="27" borderId="36" xfId="6" applyFont="1" applyFill="1" applyBorder="1" applyAlignment="1">
      <alignment horizontal="center" vertical="center" wrapText="1"/>
    </xf>
    <xf numFmtId="0" fontId="42" fillId="27" borderId="36" xfId="5" applyFont="1" applyFill="1" applyBorder="1" applyAlignment="1">
      <alignment horizontal="center" vertical="center" wrapText="1"/>
    </xf>
    <xf numFmtId="0" fontId="48" fillId="27" borderId="29" xfId="6" applyFont="1" applyFill="1" applyBorder="1" applyAlignment="1">
      <alignment horizontal="center" vertical="center" wrapText="1"/>
    </xf>
    <xf numFmtId="0" fontId="42" fillId="27" borderId="29" xfId="1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4" fillId="27" borderId="56" xfId="0" applyFont="1" applyFill="1" applyBorder="1" applyAlignment="1">
      <alignment horizontal="center" vertical="center" wrapText="1"/>
    </xf>
    <xf numFmtId="0" fontId="44" fillId="27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65" fontId="0" fillId="0" borderId="0" xfId="0" applyNumberFormat="1" applyFill="1"/>
    <xf numFmtId="0" fontId="4" fillId="0" borderId="32" xfId="0" applyFont="1" applyFill="1" applyBorder="1" applyAlignment="1"/>
    <xf numFmtId="0" fontId="4" fillId="0" borderId="37" xfId="0" applyFont="1" applyFill="1" applyBorder="1" applyAlignment="1"/>
    <xf numFmtId="0" fontId="4" fillId="0" borderId="18" xfId="0" applyFont="1" applyFill="1" applyBorder="1" applyAlignment="1"/>
    <xf numFmtId="1" fontId="0" fillId="0" borderId="0" xfId="0" applyNumberFormat="1" applyFill="1"/>
    <xf numFmtId="0" fontId="0" fillId="0" borderId="59" xfId="0" applyFill="1" applyBorder="1" applyAlignment="1">
      <alignment horizontal="center" vertical="center"/>
    </xf>
    <xf numFmtId="14" fontId="0" fillId="0" borderId="0" xfId="0" applyNumberFormat="1" applyFill="1"/>
    <xf numFmtId="0" fontId="37" fillId="0" borderId="7" xfId="0" applyFont="1" applyFill="1" applyBorder="1" applyAlignment="1">
      <alignment horizontal="center"/>
    </xf>
    <xf numFmtId="0" fontId="37" fillId="0" borderId="13" xfId="0" applyFont="1" applyBorder="1"/>
    <xf numFmtId="0" fontId="37" fillId="0" borderId="43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1" fontId="23" fillId="27" borderId="48" xfId="2" applyNumberFormat="1" applyFont="1" applyFill="1" applyBorder="1" applyAlignment="1">
      <alignment horizontal="center" vertical="center" wrapText="1"/>
    </xf>
    <xf numFmtId="0" fontId="29" fillId="0" borderId="50" xfId="6" applyFont="1" applyBorder="1" applyAlignment="1">
      <alignment horizontal="center" vertical="center" wrapText="1"/>
    </xf>
    <xf numFmtId="0" fontId="29" fillId="0" borderId="54" xfId="6" applyFont="1" applyBorder="1" applyAlignment="1">
      <alignment horizontal="center" vertical="center" wrapText="1"/>
    </xf>
    <xf numFmtId="16" fontId="29" fillId="0" borderId="54" xfId="6" applyNumberFormat="1" applyFont="1" applyBorder="1" applyAlignment="1">
      <alignment horizontal="center" vertical="center" wrapText="1"/>
    </xf>
    <xf numFmtId="0" fontId="29" fillId="0" borderId="55" xfId="6" applyFont="1" applyBorder="1" applyAlignment="1">
      <alignment horizontal="center" vertical="center" wrapText="1"/>
    </xf>
    <xf numFmtId="0" fontId="40" fillId="27" borderId="46" xfId="6" applyFont="1" applyFill="1" applyBorder="1" applyAlignment="1">
      <alignment horizontal="center" vertical="center" wrapText="1"/>
    </xf>
    <xf numFmtId="0" fontId="40" fillId="27" borderId="47" xfId="6" applyFont="1" applyFill="1" applyBorder="1" applyAlignment="1">
      <alignment horizontal="center" vertical="center" wrapText="1"/>
    </xf>
    <xf numFmtId="0" fontId="49" fillId="27" borderId="48" xfId="0" applyFont="1" applyFill="1" applyBorder="1" applyAlignment="1">
      <alignment horizontal="center" vertical="center" wrapText="1"/>
    </xf>
    <xf numFmtId="0" fontId="40" fillId="27" borderId="49" xfId="6" applyFont="1" applyFill="1" applyBorder="1" applyAlignment="1">
      <alignment horizontal="center" vertical="center" wrapText="1"/>
    </xf>
    <xf numFmtId="165" fontId="17" fillId="0" borderId="47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/>
    </xf>
    <xf numFmtId="165" fontId="17" fillId="0" borderId="61" xfId="0" applyNumberFormat="1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22" xfId="0" applyBorder="1"/>
    <xf numFmtId="0" fontId="21" fillId="27" borderId="6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21" fillId="27" borderId="55" xfId="0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3" xfId="0" applyFont="1" applyFill="1" applyBorder="1"/>
    <xf numFmtId="0" fontId="0" fillId="10" borderId="13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16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13" borderId="0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/>
    </xf>
    <xf numFmtId="0" fontId="0" fillId="23" borderId="0" xfId="0" applyFill="1" applyBorder="1" applyAlignment="1">
      <alignment horizontal="center" vertical="center"/>
    </xf>
    <xf numFmtId="0" fontId="0" fillId="0" borderId="50" xfId="0" applyFill="1" applyBorder="1"/>
    <xf numFmtId="0" fontId="22" fillId="0" borderId="14" xfId="0" applyFont="1" applyBorder="1" applyAlignment="1">
      <alignment horizontal="center" vertical="center"/>
    </xf>
    <xf numFmtId="0" fontId="50" fillId="4" borderId="8" xfId="0" applyFont="1" applyFill="1" applyBorder="1" applyAlignment="1">
      <alignment horizontal="center"/>
    </xf>
    <xf numFmtId="0" fontId="50" fillId="4" borderId="17" xfId="0" applyFont="1" applyFill="1" applyBorder="1" applyAlignment="1">
      <alignment horizontal="center"/>
    </xf>
    <xf numFmtId="0" fontId="50" fillId="4" borderId="13" xfId="0" applyFont="1" applyFill="1" applyBorder="1" applyAlignment="1">
      <alignment horizontal="center"/>
    </xf>
    <xf numFmtId="0" fontId="51" fillId="1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5" xfId="0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4" fillId="4" borderId="33" xfId="2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center" vertical="center"/>
    </xf>
    <xf numFmtId="0" fontId="33" fillId="3" borderId="21" xfId="2" applyFont="1" applyFill="1" applyBorder="1" applyAlignment="1">
      <alignment horizontal="center" vertical="center"/>
    </xf>
    <xf numFmtId="0" fontId="33" fillId="3" borderId="22" xfId="2" applyFont="1" applyFill="1" applyBorder="1" applyAlignment="1">
      <alignment horizontal="center" vertical="center"/>
    </xf>
    <xf numFmtId="0" fontId="33" fillId="3" borderId="23" xfId="2" applyFont="1" applyFill="1" applyBorder="1" applyAlignment="1">
      <alignment horizontal="center" vertical="center"/>
    </xf>
    <xf numFmtId="0" fontId="33" fillId="2" borderId="21" xfId="1" applyFont="1" applyFill="1" applyBorder="1" applyAlignment="1">
      <alignment horizontal="center" vertical="center"/>
    </xf>
    <xf numFmtId="0" fontId="33" fillId="2" borderId="22" xfId="1" applyFont="1" applyFill="1" applyBorder="1" applyAlignment="1">
      <alignment horizontal="center" vertical="center"/>
    </xf>
    <xf numFmtId="0" fontId="33" fillId="2" borderId="23" xfId="1" applyFont="1" applyFill="1" applyBorder="1" applyAlignment="1">
      <alignment horizontal="center" vertical="center"/>
    </xf>
    <xf numFmtId="0" fontId="6" fillId="5" borderId="57" xfId="4" applyFont="1" applyFill="1" applyBorder="1" applyAlignment="1">
      <alignment horizontal="center" vertical="center" wrapText="1"/>
    </xf>
    <xf numFmtId="0" fontId="6" fillId="5" borderId="58" xfId="4" applyFont="1" applyFill="1" applyBorder="1" applyAlignment="1">
      <alignment horizontal="center" vertical="center" wrapText="1"/>
    </xf>
    <xf numFmtId="0" fontId="6" fillId="5" borderId="24" xfId="4" applyFont="1" applyFill="1" applyBorder="1" applyAlignment="1">
      <alignment horizontal="center" vertical="center" wrapText="1"/>
    </xf>
    <xf numFmtId="0" fontId="6" fillId="6" borderId="57" xfId="4" applyFont="1" applyFill="1" applyBorder="1" applyAlignment="1">
      <alignment horizontal="center" vertical="center" wrapText="1"/>
    </xf>
    <xf numFmtId="0" fontId="6" fillId="6" borderId="24" xfId="4" applyFont="1" applyFill="1" applyBorder="1" applyAlignment="1">
      <alignment horizontal="center" vertical="center" wrapText="1"/>
    </xf>
    <xf numFmtId="0" fontId="6" fillId="7" borderId="51" xfId="4" applyFont="1" applyFill="1" applyBorder="1" applyAlignment="1">
      <alignment horizontal="center" vertical="center" wrapText="1"/>
    </xf>
    <xf numFmtId="0" fontId="6" fillId="7" borderId="53" xfId="4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7" borderId="13" xfId="4" applyFont="1" applyFill="1" applyBorder="1" applyAlignment="1">
      <alignment horizontal="center" vertical="center" wrapText="1"/>
    </xf>
    <xf numFmtId="0" fontId="23" fillId="2" borderId="24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0" fontId="23" fillId="2" borderId="25" xfId="1" applyFont="1" applyFill="1" applyBorder="1" applyAlignment="1">
      <alignment horizontal="center" vertical="center"/>
    </xf>
    <xf numFmtId="0" fontId="34" fillId="6" borderId="13" xfId="4" applyFont="1" applyFill="1" applyBorder="1" applyAlignment="1">
      <alignment horizontal="center" vertical="center" wrapText="1" readingOrder="1"/>
    </xf>
    <xf numFmtId="0" fontId="8" fillId="3" borderId="13" xfId="4" applyFont="1" applyFill="1" applyBorder="1" applyAlignment="1">
      <alignment horizontal="center" vertical="center" wrapText="1"/>
    </xf>
    <xf numFmtId="0" fontId="32" fillId="9" borderId="15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36" xfId="0" applyFont="1" applyFill="1" applyBorder="1" applyAlignment="1">
      <alignment horizontal="center" vertical="center"/>
    </xf>
    <xf numFmtId="0" fontId="15" fillId="10" borderId="33" xfId="0" applyFont="1" applyFill="1" applyBorder="1" applyAlignment="1">
      <alignment horizontal="center" vertical="center"/>
    </xf>
    <xf numFmtId="0" fontId="15" fillId="10" borderId="34" xfId="0" applyFont="1" applyFill="1" applyBorder="1" applyAlignment="1">
      <alignment horizontal="center" vertical="center"/>
    </xf>
    <xf numFmtId="0" fontId="15" fillId="10" borderId="35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15" fillId="9" borderId="35" xfId="0" applyFont="1" applyFill="1" applyBorder="1" applyAlignment="1">
      <alignment horizontal="center" vertical="center"/>
    </xf>
  </cellXfs>
  <cellStyles count="7">
    <cellStyle name="Normal 2" xfId="1" xr:uid="{00000000-0005-0000-0000-000000000000}"/>
    <cellStyle name="Normal 3" xfId="3" xr:uid="{00000000-0005-0000-0000-000001000000}"/>
    <cellStyle name="Normal 4" xfId="2" xr:uid="{00000000-0005-0000-0000-000002000000}"/>
    <cellStyle name="Normal 8" xfId="5" xr:uid="{00000000-0005-0000-0000-000003000000}"/>
    <cellStyle name="Normale 2" xfId="6" xr:uid="{00000000-0005-0000-0000-000004000000}"/>
    <cellStyle name="Κανονικό" xfId="0" builtinId="0"/>
    <cellStyle name="Κανονικό 3" xfId="4" xr:uid="{00000000-0005-0000-0000-000006000000}"/>
  </cellStyles>
  <dxfs count="0"/>
  <tableStyles count="0" defaultTableStyle="TableStyleMedium9" defaultPivotStyle="PivotStyleLight16"/>
  <colors>
    <mruColors>
      <color rgb="FF1A0DBD"/>
      <color rgb="FF350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l-GR" sz="1000"/>
              <a:t>Σύνολο μαρκαρισμένων χελωνών και αριθμός φωλιών εκάστης - ακτή Μούντας 201</a:t>
            </a:r>
            <a:r>
              <a:rPr lang="en-US" sz="1000"/>
              <a:t>7</a:t>
            </a:r>
            <a:endParaRPr lang="el-GR" sz="1000"/>
          </a:p>
          <a:p>
            <a:pPr>
              <a:defRPr lang="en-US"/>
            </a:pPr>
            <a:r>
              <a:rPr lang="el-GR" sz="1000" b="0"/>
              <a:t>(</a:t>
            </a:r>
            <a:r>
              <a:rPr lang="en-US" sz="1000" b="0"/>
              <a:t>Turtles taged total number and nest number of each one)  - Mounda beach 2017)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561869335039263E-2"/>
          <c:y val="0.1950797829931937"/>
          <c:w val="0.92696713973908929"/>
          <c:h val="0.575072011937594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FEMALES!$A$3:$A$19</c:f>
              <c:strCache>
                <c:ptCount val="17"/>
                <c:pt idx="0">
                  <c:v>K370</c:v>
                </c:pt>
                <c:pt idx="1">
                  <c:v>K368</c:v>
                </c:pt>
                <c:pt idx="2">
                  <c:v>K365</c:v>
                </c:pt>
                <c:pt idx="3">
                  <c:v>K363</c:v>
                </c:pt>
                <c:pt idx="4">
                  <c:v>K361</c:v>
                </c:pt>
                <c:pt idx="5">
                  <c:v>K360</c:v>
                </c:pt>
                <c:pt idx="6">
                  <c:v>K359</c:v>
                </c:pt>
                <c:pt idx="7">
                  <c:v>K358</c:v>
                </c:pt>
                <c:pt idx="8">
                  <c:v>K357</c:v>
                </c:pt>
                <c:pt idx="9">
                  <c:v>K356</c:v>
                </c:pt>
                <c:pt idx="10">
                  <c:v>K347</c:v>
                </c:pt>
                <c:pt idx="11">
                  <c:v>K353</c:v>
                </c:pt>
                <c:pt idx="12">
                  <c:v>K348</c:v>
                </c:pt>
                <c:pt idx="13">
                  <c:v>K349</c:v>
                </c:pt>
                <c:pt idx="14">
                  <c:v>K351</c:v>
                </c:pt>
                <c:pt idx="15">
                  <c:v>K354</c:v>
                </c:pt>
                <c:pt idx="16">
                  <c:v>K355</c:v>
                </c:pt>
              </c:strCache>
            </c:strRef>
          </c:cat>
          <c:val>
            <c:numRef>
              <c:f>FEMALES!$A$2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15D-8189-A86723D6C3FB}"/>
            </c:ext>
          </c:extLst>
        </c:ser>
        <c:ser>
          <c:idx val="1"/>
          <c:order val="1"/>
          <c:tx>
            <c:strRef>
              <c:f>FEMALES!$B$2</c:f>
              <c:strCache>
                <c:ptCount val="1"/>
                <c:pt idx="0">
                  <c:v>N° of nests per turtle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FEMALES!$B$3:$B$19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D-415D-8189-A86723D6C3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7310336"/>
        <c:axId val="67312256"/>
        <c:axId val="0"/>
      </c:bar3DChart>
      <c:catAx>
        <c:axId val="6731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800" b="0"/>
                </a:pPr>
                <a:r>
                  <a:rPr lang="el-GR" sz="800" b="0"/>
                  <a:t>αύξων αριθμός χελώνας :  ετικέτα  </a:t>
                </a:r>
              </a:p>
              <a:p>
                <a:pPr>
                  <a:defRPr lang="en-US" sz="800" b="0"/>
                </a:pPr>
                <a:r>
                  <a:rPr lang="el-GR" sz="800" b="0"/>
                  <a:t>(</a:t>
                </a:r>
                <a:r>
                  <a:rPr lang="en-US" sz="800" b="0"/>
                  <a:t>Turtles females number: tags)</a:t>
                </a:r>
              </a:p>
            </c:rich>
          </c:tx>
          <c:layout>
            <c:manualLayout>
              <c:xMode val="edge"/>
              <c:yMode val="edge"/>
              <c:x val="0.20835294464596421"/>
              <c:y val="0.868901127243491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/>
            </a:pPr>
            <a:endParaRPr lang="el-GR"/>
          </a:p>
        </c:txPr>
        <c:crossAx val="67312256"/>
        <c:crosses val="autoZero"/>
        <c:auto val="1"/>
        <c:lblAlgn val="ctr"/>
        <c:lblOffset val="100"/>
        <c:noMultiLvlLbl val="0"/>
      </c:catAx>
      <c:valAx>
        <c:axId val="67312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800" b="0"/>
                </a:pPr>
                <a:r>
                  <a:rPr lang="el-GR" sz="800" b="0"/>
                  <a:t>Αριθ.φωλεών ανά χελώνα</a:t>
                </a:r>
              </a:p>
              <a:p>
                <a:pPr>
                  <a:defRPr lang="en-US" sz="800" b="0"/>
                </a:pPr>
                <a:r>
                  <a:rPr lang="el-GR" sz="800" b="0"/>
                  <a:t>(</a:t>
                </a:r>
                <a:r>
                  <a:rPr lang="en-US" sz="800" b="0"/>
                  <a:t>Nests number per turtle)</a:t>
                </a:r>
              </a:p>
            </c:rich>
          </c:tx>
          <c:layout>
            <c:manualLayout>
              <c:xMode val="edge"/>
              <c:yMode val="edge"/>
              <c:x val="7.0410608786261292E-2"/>
              <c:y val="0.30282766677287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l-GR"/>
          </a:p>
        </c:txPr>
        <c:crossAx val="6731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Αριθμός αποτυχημένων προσπαθειών ωοτοκίας  ανά εβδομάδα - ακτή Μούντας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4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strike="noStrike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strike="noStrike">
                <a:solidFill>
                  <a:srgbClr val="000000"/>
                </a:solidFill>
                <a:latin typeface="Calibri"/>
              </a:rPr>
              <a:t>Number of false crawls per week during nesting season - Mounda 2017)</a:t>
            </a:r>
          </a:p>
        </c:rich>
      </c:tx>
      <c:layout>
        <c:manualLayout>
          <c:xMode val="edge"/>
          <c:yMode val="edge"/>
          <c:x val="0.11645992435179438"/>
          <c:y val="1.8475621581785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01978123779566E-2"/>
          <c:y val="0.20197068625246145"/>
          <c:w val="0.78830857831381573"/>
          <c:h val="0.59605983015970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'NEST - FC'!$A$1</c:f>
              <c:strCache>
                <c:ptCount val="1"/>
                <c:pt idx="0">
                  <c:v>NEST NUMBER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'NEST - FC'!$G$2:$G$9</c:f>
              <c:strCache>
                <c:ptCount val="8"/>
                <c:pt idx="0">
                  <c:v>2nd-June</c:v>
                </c:pt>
                <c:pt idx="1">
                  <c:v>3rd-June</c:v>
                </c:pt>
                <c:pt idx="2">
                  <c:v>4th-June</c:v>
                </c:pt>
                <c:pt idx="3">
                  <c:v>1st-July</c:v>
                </c:pt>
                <c:pt idx="4">
                  <c:v>2nd-July</c:v>
                </c:pt>
                <c:pt idx="5">
                  <c:v>3rd-July</c:v>
                </c:pt>
                <c:pt idx="6">
                  <c:v>4th-July</c:v>
                </c:pt>
                <c:pt idx="7">
                  <c:v>1st-August</c:v>
                </c:pt>
              </c:strCache>
            </c:strRef>
          </c:cat>
          <c:val>
            <c:numRef>
              <c:f>'NEST - FC'!$A$2:$A$9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E-4042-A0A2-00697A00B3DC}"/>
            </c:ext>
          </c:extLst>
        </c:ser>
        <c:ser>
          <c:idx val="1"/>
          <c:order val="1"/>
          <c:tx>
            <c:strRef>
              <c:f>'NEST - FC'!$B$1</c:f>
              <c:strCache>
                <c:ptCount val="1"/>
                <c:pt idx="0">
                  <c:v>FALSE CRAWL NUMBER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'NEST - FC'!$F$2:$F$9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'NEST - FC'!$B$2:$B$9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E-4042-A0A2-00697A00B3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198336"/>
        <c:axId val="109212800"/>
      </c:barChart>
      <c:catAx>
        <c:axId val="10919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strike="noStrike">
                    <a:solidFill>
                      <a:srgbClr val="000000"/>
                    </a:solidFill>
                    <a:latin typeface="Calibri"/>
                  </a:rPr>
                  <a:t>Εβδομάδες περιόδου ωοτοκίας</a:t>
                </a:r>
              </a:p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0" i="0" strike="noStrike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1000" b="0" i="0" strike="noStrike">
                    <a:solidFill>
                      <a:srgbClr val="000000"/>
                    </a:solidFill>
                    <a:latin typeface="Calibri"/>
                  </a:rPr>
                  <a:t>Nesting season weeks)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9212800"/>
        <c:crosses val="autoZero"/>
        <c:auto val="1"/>
        <c:lblAlgn val="ctr"/>
        <c:lblOffset val="100"/>
        <c:noMultiLvlLbl val="0"/>
      </c:catAx>
      <c:valAx>
        <c:axId val="109212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strike="noStrike">
                    <a:solidFill>
                      <a:srgbClr val="000000"/>
                    </a:solidFill>
                    <a:latin typeface="Calibri"/>
                  </a:rPr>
                  <a:t>Φωλιές και συμβάντα αποτυχημένων προσπαθειών/</a:t>
                </a:r>
              </a:p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Calibri"/>
                  </a:rPr>
                  <a:t>Nest&amp; false crawls event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919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76742245129177"/>
          <c:y val="0.54433575113455668"/>
          <c:w val="0.14437564657827873"/>
          <c:h val="0.11822685957358824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u="sng"/>
              <a:t>EXIT / NEST proportion (%) 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'NEST - FC'!$D$1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'NEST - FC'!$G$2:$G$9</c:f>
              <c:strCache>
                <c:ptCount val="8"/>
                <c:pt idx="0">
                  <c:v>2nd-June</c:v>
                </c:pt>
                <c:pt idx="1">
                  <c:v>3rd-June</c:v>
                </c:pt>
                <c:pt idx="2">
                  <c:v>4th-June</c:v>
                </c:pt>
                <c:pt idx="3">
                  <c:v>1st-July</c:v>
                </c:pt>
                <c:pt idx="4">
                  <c:v>2nd-July</c:v>
                </c:pt>
                <c:pt idx="5">
                  <c:v>3rd-July</c:v>
                </c:pt>
                <c:pt idx="6">
                  <c:v>4th-July</c:v>
                </c:pt>
                <c:pt idx="7">
                  <c:v>1st-August</c:v>
                </c:pt>
              </c:strCache>
            </c:strRef>
          </c:cat>
          <c:val>
            <c:numRef>
              <c:f>'NEST - FC'!$D$2:$D$9</c:f>
              <c:numCache>
                <c:formatCode>0.0</c:formatCode>
                <c:ptCount val="8"/>
                <c:pt idx="0">
                  <c:v>37.5</c:v>
                </c:pt>
                <c:pt idx="1">
                  <c:v>45.454545454545453</c:v>
                </c:pt>
                <c:pt idx="2">
                  <c:v>53.846153846153847</c:v>
                </c:pt>
                <c:pt idx="3">
                  <c:v>41.379310344827587</c:v>
                </c:pt>
                <c:pt idx="4">
                  <c:v>29.166666666666668</c:v>
                </c:pt>
                <c:pt idx="5">
                  <c:v>14.285714285714286</c:v>
                </c:pt>
                <c:pt idx="6">
                  <c:v>22.222222222222221</c:v>
                </c:pt>
                <c:pt idx="7">
                  <c:v>66.666666666666671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C-4C5B-8ED4-9D53608F3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24928"/>
        <c:axId val="109126400"/>
      </c:lineChart>
      <c:catAx>
        <c:axId val="10932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Week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09126400"/>
        <c:crosses val="autoZero"/>
        <c:auto val="1"/>
        <c:lblAlgn val="ctr"/>
        <c:lblOffset val="100"/>
        <c:noMultiLvlLbl val="0"/>
      </c:catAx>
      <c:valAx>
        <c:axId val="109126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 sz="1100"/>
                  <a:t>%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0932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u="sng" strike="noStrike" baseline="0"/>
              <a:t>EXIT / NEST proportion 2017 </a:t>
            </a:r>
            <a:endParaRPr lang="el-GR" u="sng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'NEST - FC'!$C$1</c:f>
              <c:strCache>
                <c:ptCount val="1"/>
                <c:pt idx="0">
                  <c:v>EXIT NUMBER</c:v>
                </c:pt>
              </c:strCache>
            </c:strRef>
          </c:tx>
          <c:invertIfNegative val="0"/>
          <c:cat>
            <c:strRef>
              <c:f>'NEST - FC'!$G$2:$G$9</c:f>
              <c:strCache>
                <c:ptCount val="8"/>
                <c:pt idx="0">
                  <c:v>2nd-June</c:v>
                </c:pt>
                <c:pt idx="1">
                  <c:v>3rd-June</c:v>
                </c:pt>
                <c:pt idx="2">
                  <c:v>4th-June</c:v>
                </c:pt>
                <c:pt idx="3">
                  <c:v>1st-July</c:v>
                </c:pt>
                <c:pt idx="4">
                  <c:v>2nd-July</c:v>
                </c:pt>
                <c:pt idx="5">
                  <c:v>3rd-July</c:v>
                </c:pt>
                <c:pt idx="6">
                  <c:v>4th-July</c:v>
                </c:pt>
                <c:pt idx="7">
                  <c:v>1st-August</c:v>
                </c:pt>
              </c:strCache>
            </c:strRef>
          </c:cat>
          <c:val>
            <c:numRef>
              <c:f>'NEST - FC'!$C$2:$C$9</c:f>
              <c:numCache>
                <c:formatCode>General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13</c:v>
                </c:pt>
                <c:pt idx="3">
                  <c:v>29</c:v>
                </c:pt>
                <c:pt idx="4">
                  <c:v>24</c:v>
                </c:pt>
                <c:pt idx="5">
                  <c:v>21</c:v>
                </c:pt>
                <c:pt idx="6">
                  <c:v>18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B-4BA2-8F79-B4AC0358839E}"/>
            </c:ext>
          </c:extLst>
        </c:ser>
        <c:ser>
          <c:idx val="1"/>
          <c:order val="1"/>
          <c:tx>
            <c:strRef>
              <c:f>'NEST - FC'!$A$1</c:f>
              <c:strCache>
                <c:ptCount val="1"/>
                <c:pt idx="0">
                  <c:v>NEST NUMBER</c:v>
                </c:pt>
              </c:strCache>
            </c:strRef>
          </c:tx>
          <c:invertIfNegative val="0"/>
          <c:val>
            <c:numRef>
              <c:f>'NEST - FC'!$A$2:$A$9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B-4BA2-8F79-B4AC03588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39072"/>
        <c:axId val="109140992"/>
      </c:barChart>
      <c:catAx>
        <c:axId val="1091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Week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09140992"/>
        <c:crosses val="autoZero"/>
        <c:auto val="1"/>
        <c:lblAlgn val="ctr"/>
        <c:lblOffset val="100"/>
        <c:noMultiLvlLbl val="0"/>
      </c:catAx>
      <c:valAx>
        <c:axId val="10914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Number</a:t>
                </a:r>
                <a:endParaRPr lang="el-G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1091390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Χωρική κατανομή αποτυχημένων προσπαθειών ωοτοκίας-ακτή Μούντας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4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strike="noStrike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strike="noStrike">
                <a:solidFill>
                  <a:srgbClr val="000000"/>
                </a:solidFill>
                <a:latin typeface="Calibri"/>
              </a:rPr>
              <a:t>Spatial distribution of  false crawls - Mounda beach 2017)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52631578947412"/>
          <c:y val="0.37373737373737381"/>
          <c:w val="0.43664717348927962"/>
          <c:h val="0.47138047138047384"/>
        </c:manualLayout>
      </c:layout>
      <c:pie3DChart>
        <c:varyColors val="1"/>
        <c:ser>
          <c:idx val="0"/>
          <c:order val="0"/>
          <c:explosion val="9"/>
          <c:dLbls>
            <c:dLbl>
              <c:idx val="0"/>
              <c:layout>
                <c:manualLayout>
                  <c:x val="0.14677472333502173"/>
                  <c:y val="-2.5343195736896498E-2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strike="noStrike">
                        <a:solidFill>
                          <a:srgbClr val="000000"/>
                        </a:solidFill>
                        <a:latin typeface="Calibri"/>
                      </a:rPr>
                      <a:t>Ποταμάκια/ </a:t>
                    </a: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Calibri"/>
                      </a:rPr>
                      <a:t>Potomakia </a:t>
                    </a:r>
                  </a:p>
                  <a:p>
                    <a:r>
                      <a:rPr lang="en-US" sz="1600" b="1" i="0" strike="noStrike">
                        <a:solidFill>
                          <a:srgbClr val="000000"/>
                        </a:solidFill>
                        <a:latin typeface="Calibri"/>
                      </a:rPr>
                      <a:t>49%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AC1-44F1-853E-0E72E3AEB277}"/>
                </c:ext>
              </c:extLst>
            </c:dLbl>
            <c:dLbl>
              <c:idx val="1"/>
              <c:layout>
                <c:manualLayout>
                  <c:x val="-8.0513064521905514E-2"/>
                  <c:y val="3.5937326016066216E-2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strike="noStrike">
                        <a:solidFill>
                          <a:srgbClr val="000000"/>
                        </a:solidFill>
                        <a:latin typeface="Calibri"/>
                      </a:rPr>
                      <a:t>Καμίνα/ </a:t>
                    </a: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Calibri"/>
                      </a:rPr>
                      <a:t>Kaminia</a:t>
                    </a:r>
                  </a:p>
                  <a:p>
                    <a:r>
                      <a:rPr lang="en-US" sz="1600" b="1" i="0" strike="noStrike">
                        <a:solidFill>
                          <a:srgbClr val="000000"/>
                        </a:solidFill>
                        <a:latin typeface="Calibri"/>
                      </a:rPr>
                      <a:t>51%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AC1-44F1-853E-0E72E3AEB27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'[1]ΧΩΡΙΚΗ ΚΑΤΑΝΟΜΗ DISTRIBUTION '!$A$4:$B$4</c:f>
              <c:strCache>
                <c:ptCount val="2"/>
                <c:pt idx="0">
                  <c:v>Ποταμάκια/ Potomakia </c:v>
                </c:pt>
                <c:pt idx="1">
                  <c:v>Καμίνα/ Kaminia</c:v>
                </c:pt>
              </c:strCache>
            </c:strRef>
          </c:cat>
          <c:val>
            <c:numRef>
              <c:f>DISTRIBUTION!$B$5:$C$5</c:f>
              <c:numCache>
                <c:formatCode>General</c:formatCode>
                <c:ptCount val="2"/>
                <c:pt idx="0">
                  <c:v>41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1-44F1-853E-0E72E3AEB2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Χωρική κατανομή φωλιών - ακτή Μούντας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4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strike="noStrike">
                <a:solidFill>
                  <a:srgbClr val="000000"/>
                </a:solidFill>
                <a:latin typeface="Calibri"/>
              </a:rPr>
              <a:t>(Ν</a:t>
            </a:r>
            <a:r>
              <a:rPr lang="en-US" sz="1400" b="0" i="0" strike="noStrike">
                <a:solidFill>
                  <a:srgbClr val="000000"/>
                </a:solidFill>
                <a:latin typeface="Calibri"/>
              </a:rPr>
              <a:t>ests spatial distribution - Mounda beach 2017)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759417057956843E-2"/>
          <c:y val="0.29361637596741841"/>
          <c:w val="0.81848116588408637"/>
          <c:h val="0.6066167867240075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2.3336215920986791E-2"/>
                  <c:y val="-5.4283517590604187E-2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strike="noStrike">
                        <a:solidFill>
                          <a:srgbClr val="000000"/>
                        </a:solidFill>
                        <a:latin typeface="Calibri"/>
                      </a:rPr>
                      <a:t>Ποταμάκια/</a:t>
                    </a:r>
                  </a:p>
                  <a:p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Calibri"/>
                      </a:rPr>
                      <a:t>Potamakia</a:t>
                    </a:r>
                  </a:p>
                  <a:p>
                    <a:r>
                      <a:rPr lang="en-US" sz="1600" b="1" i="0" strike="noStrike">
                        <a:solidFill>
                          <a:srgbClr val="000000"/>
                        </a:solidFill>
                        <a:latin typeface="Calibri"/>
                      </a:rPr>
                      <a:t>42%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8D2-42C5-98A8-FDA02601F69B}"/>
                </c:ext>
              </c:extLst>
            </c:dLbl>
            <c:dLbl>
              <c:idx val="1"/>
              <c:layout>
                <c:manualLayout>
                  <c:x val="0.22485298877452842"/>
                  <c:y val="-0.12749825463736292"/>
                </c:manualLayout>
              </c:layout>
              <c:tx>
                <c:rich>
                  <a:bodyPr/>
                  <a:lstStyle/>
                  <a:p>
                    <a:r>
                      <a:rPr lang="el-GR" sz="1000" b="0" i="0" strike="noStrike">
                        <a:solidFill>
                          <a:srgbClr val="000000"/>
                        </a:solidFill>
                        <a:latin typeface="Calibri"/>
                      </a:rPr>
                      <a:t>Καμίνα/ </a:t>
                    </a:r>
                    <a:r>
                      <a:rPr lang="en-US" sz="1000" b="0" i="0" strike="noStrike">
                        <a:solidFill>
                          <a:srgbClr val="000000"/>
                        </a:solidFill>
                        <a:latin typeface="Calibri"/>
                      </a:rPr>
                      <a:t>Kaminia</a:t>
                    </a:r>
                  </a:p>
                  <a:p>
                    <a:r>
                      <a:rPr lang="en-US" sz="1600" b="1" i="0" strike="noStrike">
                        <a:solidFill>
                          <a:srgbClr val="000000"/>
                        </a:solidFill>
                        <a:latin typeface="Calibri"/>
                      </a:rPr>
                      <a:t>58%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8D2-42C5-98A8-FDA02601F6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DISTRIBUTION!$B$10:$C$10</c:f>
              <c:numCache>
                <c:formatCode>General</c:formatCode>
                <c:ptCount val="2"/>
                <c:pt idx="0">
                  <c:v>18</c:v>
                </c:pt>
                <c:pt idx="1">
                  <c:v>25</c:v>
                </c:pt>
              </c:numCache>
            </c:numRef>
          </c:cat>
          <c:val>
            <c:numRef>
              <c:f>DISTRIBUTION!$B$10:$C$10</c:f>
              <c:numCache>
                <c:formatCode>General</c:formatCode>
                <c:ptCount val="2"/>
                <c:pt idx="0">
                  <c:v>18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2-42C5-98A8-FDA02601F6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Αριθμός  ενδιάμεσης ωοτοκίας ανά χελώνα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4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strike="noStrike">
                <a:solidFill>
                  <a:srgbClr val="000000"/>
                </a:solidFill>
                <a:latin typeface="Calibri"/>
              </a:rPr>
              <a:t> (</a:t>
            </a:r>
            <a:r>
              <a:rPr lang="en-US" sz="1400" b="0" i="0" strike="noStrike">
                <a:solidFill>
                  <a:srgbClr val="000000"/>
                </a:solidFill>
                <a:latin typeface="Calibri"/>
              </a:rPr>
              <a:t>Internesting times number)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19897101339696E-2"/>
          <c:y val="0.19766847325902445"/>
          <c:w val="0.89300531148902562"/>
          <c:h val="0.760872345502266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INTERNESTING!$B$1</c:f>
              <c:strCache>
                <c:ptCount val="1"/>
                <c:pt idx="0">
                  <c:v>Nº of time females come in between 12-15 days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INTERNESTING!$A$2:$A$20</c:f>
              <c:strCache>
                <c:ptCount val="19"/>
                <c:pt idx="0">
                  <c:v>K347</c:v>
                </c:pt>
                <c:pt idx="1">
                  <c:v>K353</c:v>
                </c:pt>
                <c:pt idx="2">
                  <c:v>K348</c:v>
                </c:pt>
                <c:pt idx="3">
                  <c:v>K349</c:v>
                </c:pt>
                <c:pt idx="4">
                  <c:v>K351</c:v>
                </c:pt>
                <c:pt idx="5">
                  <c:v>K354</c:v>
                </c:pt>
                <c:pt idx="6">
                  <c:v>K355</c:v>
                </c:pt>
                <c:pt idx="7">
                  <c:v>K356</c:v>
                </c:pt>
                <c:pt idx="8">
                  <c:v>K357</c:v>
                </c:pt>
                <c:pt idx="9">
                  <c:v>K358</c:v>
                </c:pt>
                <c:pt idx="10">
                  <c:v>K359</c:v>
                </c:pt>
                <c:pt idx="11">
                  <c:v>K360</c:v>
                </c:pt>
                <c:pt idx="12">
                  <c:v>K361</c:v>
                </c:pt>
                <c:pt idx="13">
                  <c:v>K363</c:v>
                </c:pt>
                <c:pt idx="14">
                  <c:v>K364</c:v>
                </c:pt>
                <c:pt idx="15">
                  <c:v>K365</c:v>
                </c:pt>
                <c:pt idx="16">
                  <c:v>K368</c:v>
                </c:pt>
                <c:pt idx="17">
                  <c:v>K370</c:v>
                </c:pt>
                <c:pt idx="18">
                  <c:v>KF0260</c:v>
                </c:pt>
              </c:strCache>
            </c:strRef>
          </c:cat>
          <c:val>
            <c:numRef>
              <c:f>INTERNESTING!$B$2:$B$20</c:f>
              <c:numCache>
                <c:formatCode>General</c:formatCode>
                <c:ptCount val="19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3-4764-9678-D81476189B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767040"/>
        <c:axId val="77768576"/>
      </c:barChart>
      <c:catAx>
        <c:axId val="7776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77768576"/>
        <c:crosses val="autoZero"/>
        <c:auto val="1"/>
        <c:lblAlgn val="ctr"/>
        <c:lblOffset val="100"/>
        <c:noMultiLvlLbl val="0"/>
      </c:catAx>
      <c:valAx>
        <c:axId val="777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76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006901915038464"/>
          <c:y val="0.18220949654020613"/>
          <c:w val="0.41563843614198426"/>
          <c:h val="7.0967741935484024E-2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Αριθμός εξόδων ανά μαρκαρισμένη χελώνα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4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sng" strike="noStrike">
                <a:solidFill>
                  <a:srgbClr val="000000"/>
                </a:solidFill>
                <a:latin typeface="Calibri"/>
              </a:rPr>
              <a:t>Number of exits per tagged turtle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931506849315039E-2"/>
          <c:y val="0.22186495176848875"/>
          <c:w val="0.90730651134361628"/>
          <c:h val="0.77706323687031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'N° of exits per tagged turtle'!$B$1</c:f>
              <c:strCache>
                <c:ptCount val="1"/>
                <c:pt idx="0">
                  <c:v>Nº of exits per tagged turtle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'N° of exits per tagged turtle'!$A$2:$A$20</c:f>
              <c:strCache>
                <c:ptCount val="19"/>
                <c:pt idx="0">
                  <c:v>K347</c:v>
                </c:pt>
                <c:pt idx="1">
                  <c:v>K353</c:v>
                </c:pt>
                <c:pt idx="2">
                  <c:v>K348</c:v>
                </c:pt>
                <c:pt idx="3">
                  <c:v>K349</c:v>
                </c:pt>
                <c:pt idx="4">
                  <c:v>K351</c:v>
                </c:pt>
                <c:pt idx="5">
                  <c:v>K354</c:v>
                </c:pt>
                <c:pt idx="6">
                  <c:v>K355</c:v>
                </c:pt>
                <c:pt idx="7">
                  <c:v>K356</c:v>
                </c:pt>
                <c:pt idx="8">
                  <c:v>K357</c:v>
                </c:pt>
                <c:pt idx="9">
                  <c:v>K358</c:v>
                </c:pt>
                <c:pt idx="10">
                  <c:v>K359</c:v>
                </c:pt>
                <c:pt idx="11">
                  <c:v>K360</c:v>
                </c:pt>
                <c:pt idx="12">
                  <c:v>K361</c:v>
                </c:pt>
                <c:pt idx="13">
                  <c:v>K363</c:v>
                </c:pt>
                <c:pt idx="14">
                  <c:v>K364</c:v>
                </c:pt>
                <c:pt idx="15">
                  <c:v>K365</c:v>
                </c:pt>
                <c:pt idx="16">
                  <c:v>K368</c:v>
                </c:pt>
                <c:pt idx="17">
                  <c:v>K370</c:v>
                </c:pt>
                <c:pt idx="18">
                  <c:v>KF0260</c:v>
                </c:pt>
              </c:strCache>
            </c:strRef>
          </c:cat>
          <c:val>
            <c:numRef>
              <c:f>'N° of exits per tagged turtle'!$B$2:$B$20</c:f>
              <c:numCache>
                <c:formatCode>General</c:formatCode>
                <c:ptCount val="19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7-4200-A75A-1826089E2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789440"/>
        <c:axId val="110055424"/>
      </c:barChart>
      <c:catAx>
        <c:axId val="7778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10055424"/>
        <c:crosses val="autoZero"/>
        <c:auto val="1"/>
        <c:lblAlgn val="ctr"/>
        <c:lblOffset val="100"/>
        <c:noMultiLvlLbl val="0"/>
      </c:catAx>
      <c:valAx>
        <c:axId val="1100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789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1" l="0.75000000000000178" r="0.75000000000000178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sng" strike="noStrike">
                <a:solidFill>
                  <a:srgbClr val="000000"/>
                </a:solidFill>
                <a:latin typeface="Calibri"/>
              </a:rPr>
              <a:t>Incubated</a:t>
            </a:r>
            <a:r>
              <a:rPr lang="en-US" sz="1600" b="1" i="0" u="sng" strike="noStrike" baseline="0">
                <a:solidFill>
                  <a:srgbClr val="000000"/>
                </a:solidFill>
                <a:latin typeface="Calibri"/>
              </a:rPr>
              <a:t> VS Non incubated 2017</a:t>
            </a:r>
            <a:endParaRPr lang="en-US" sz="1600" b="1" i="0" u="sng" strike="noStrike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960974565870404E-4"/>
          <c:y val="0.22775811114691971"/>
          <c:w val="0.99988039025434128"/>
          <c:h val="0.67781134011542921"/>
        </c:manualLayout>
      </c:layout>
      <c:pie3DChart>
        <c:varyColors val="1"/>
        <c:ser>
          <c:idx val="0"/>
          <c:order val="0"/>
          <c:tx>
            <c:strRef>
              <c:f>'NEST CONTENT'!$C$16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'NEST CONTENT'!$A$18:$A$19</c:f>
              <c:strCache>
                <c:ptCount val="2"/>
                <c:pt idx="0">
                  <c:v>Σύνολο αριθμού  αυγών μη επωασθέντων (Eggs total non incubated number)</c:v>
                </c:pt>
                <c:pt idx="1">
                  <c:v>Σύνολο αριθμού αυγών επωασθέντων (Eggs total incubated number) 
</c:v>
                </c:pt>
              </c:strCache>
            </c:strRef>
          </c:cat>
          <c:val>
            <c:numRef>
              <c:f>'NEST CONTENT'!$C$18:$C$19</c:f>
              <c:numCache>
                <c:formatCode>0.0</c:formatCode>
                <c:ptCount val="2"/>
                <c:pt idx="0">
                  <c:v>13.558384061981185</c:v>
                </c:pt>
                <c:pt idx="1">
                  <c:v>86.524626452684004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5-4F1D-BF20-A943245888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9571001924774367"/>
          <c:y val="0.15440074188437772"/>
          <c:w val="0.29476275254283552"/>
          <c:h val="0.66420265888180352"/>
        </c:manualLayout>
      </c:layout>
      <c:overlay val="0"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800" b="1" i="0" strike="noStrike">
                <a:solidFill>
                  <a:srgbClr val="000000"/>
                </a:solidFill>
                <a:latin typeface="Calibri"/>
              </a:rPr>
              <a:t>Κατηγοριοποίηση  περιεχομένου φωλιών - ακτή Μούντας 201</a:t>
            </a:r>
            <a:r>
              <a:rPr lang="en-US" sz="18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sng" strike="noStrike">
                <a:solidFill>
                  <a:srgbClr val="000000"/>
                </a:solidFill>
                <a:latin typeface="Calibri"/>
              </a:rPr>
              <a:t>Categ</a:t>
            </a:r>
            <a:r>
              <a:rPr lang="el-GR" sz="1800" b="1" i="0" u="sng" strike="noStrike">
                <a:solidFill>
                  <a:srgbClr val="000000"/>
                </a:solidFill>
                <a:latin typeface="Calibri"/>
              </a:rPr>
              <a:t>ο</a:t>
            </a:r>
            <a:r>
              <a:rPr lang="en-US" sz="1800" b="1" i="0" u="sng" strike="noStrike">
                <a:solidFill>
                  <a:srgbClr val="000000"/>
                </a:solidFill>
                <a:latin typeface="Calibri"/>
              </a:rPr>
              <a:t>rizing nests contents - Mounda beach 2017</a:t>
            </a:r>
          </a:p>
        </c:rich>
      </c:tx>
      <c:layout>
        <c:manualLayout>
          <c:xMode val="edge"/>
          <c:yMode val="edge"/>
          <c:x val="0.11332503113325047"/>
          <c:y val="1.351351351351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19427148194295"/>
          <c:y val="0.26801860751558881"/>
          <c:w val="0.35242839352428496"/>
          <c:h val="0.63738878930177822"/>
        </c:manualLayout>
      </c:layout>
      <c:pieChart>
        <c:varyColors val="1"/>
        <c:ser>
          <c:idx val="0"/>
          <c:order val="0"/>
          <c:tx>
            <c:strRef>
              <c:f>'NEST CONTENT'!$C$3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70,8%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737-4BDD-96B1-A5C7238976E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737-4BDD-96B1-A5C7238976E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13,7%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737-4BDD-96B1-A5C7238976E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13,6%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737-4BDD-96B1-A5C7238976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'NEST CONTENT'!$A$4:$A$7</c:f>
              <c:strCache>
                <c:ptCount val="4"/>
                <c:pt idx="0">
                  <c:v>Αναδυθέντα / Emerged </c:v>
                </c:pt>
                <c:pt idx="1">
                  <c:v>Νεκρά στη φωλιά / Not emerged </c:v>
                </c:pt>
                <c:pt idx="2">
                  <c:v>Έμβρυα σε διάφορα στάδια ανάπτυξης / Not hatched             </c:v>
                </c:pt>
                <c:pt idx="3">
                  <c:v>Non incubated</c:v>
                </c:pt>
              </c:strCache>
            </c:strRef>
          </c:cat>
          <c:val>
            <c:numRef>
              <c:f>'NEST CONTENT'!$C$4:$C$7</c:f>
              <c:numCache>
                <c:formatCode>0.0</c:formatCode>
                <c:ptCount val="4"/>
                <c:pt idx="0">
                  <c:v>70.804534144318495</c:v>
                </c:pt>
                <c:pt idx="1">
                  <c:v>1.9076582803428255</c:v>
                </c:pt>
                <c:pt idx="2">
                  <c:v>13.740669062759192</c:v>
                </c:pt>
                <c:pt idx="3">
                  <c:v>13.547138512579485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37-4BDD-96B1-A5C7238976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45482250765167"/>
          <c:y val="0.27926837849385638"/>
          <c:w val="0.41220423412204232"/>
          <c:h val="0.69819961693977672"/>
        </c:manualLayout>
      </c:layout>
      <c:overlay val="0"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sng" strike="noStrike">
                <a:solidFill>
                  <a:srgbClr val="000000"/>
                </a:solidFill>
                <a:latin typeface="Calibri"/>
              </a:rPr>
              <a:t>Hatched VS Unhatched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6360220934459E-4"/>
          <c:y val="0.24599166768990874"/>
          <c:w val="0.99962253639779064"/>
          <c:h val="0.69176067180676559"/>
        </c:manualLayout>
      </c:layout>
      <c:pie3DChart>
        <c:varyColors val="1"/>
        <c:ser>
          <c:idx val="0"/>
          <c:order val="0"/>
          <c:tx>
            <c:strRef>
              <c:f>'NEST CONTENT'!$C$27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'NEST CONTENT'!$A$29:$A$30</c:f>
              <c:strCache>
                <c:ptCount val="2"/>
                <c:pt idx="0">
                  <c:v>Hatched</c:v>
                </c:pt>
                <c:pt idx="1">
                  <c:v>Unhatched 
</c:v>
                </c:pt>
              </c:strCache>
            </c:strRef>
          </c:cat>
          <c:val>
            <c:numRef>
              <c:f>'NEST CONTENT'!$C$29:$C$30</c:f>
              <c:numCache>
                <c:formatCode>0.0</c:formatCode>
                <c:ptCount val="2"/>
                <c:pt idx="0">
                  <c:v>84.106172049888073</c:v>
                </c:pt>
                <c:pt idx="1">
                  <c:v>15.893827950111929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8-437D-B022-D7AB78F2AC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9980596903385361"/>
          <c:y val="0.45524658461558126"/>
          <c:w val="0.16984435401140019"/>
          <c:h val="0.36038176897490376"/>
        </c:manualLayout>
      </c:layout>
      <c:overlay val="0"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Χωρική κατανομή φωλιών - ακτή Μούντας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4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strike="noStrike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strike="noStrike">
                <a:solidFill>
                  <a:srgbClr val="000000"/>
                </a:solidFill>
                <a:latin typeface="Calibri"/>
              </a:rPr>
              <a:t>Regional distribution of nests  -  Mounda beach 2017)</a:t>
            </a:r>
          </a:p>
        </c:rich>
      </c:tx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15450643776839E-2"/>
          <c:y val="0.2005813953488372"/>
          <c:w val="0.89055793991416121"/>
          <c:h val="0.482558139534884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'REGIONAL NEST'!$B$1</c:f>
              <c:strCache>
                <c:ptCount val="1"/>
                <c:pt idx="0">
                  <c:v>Αριθμός φωλιάς (Nest number 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'[1]ΚΑΤΑΝΟΜΗ ΦΩΛΙΩΝ- REGIONAL NEST'!$A$2:$A$10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'REGIONAL NEST'!$B$2:$B$10</c:f>
              <c:numCache>
                <c:formatCode>General</c:formatCode>
                <c:ptCount val="9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0-4E2B-813F-2474993D2A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2491008"/>
        <c:axId val="72492928"/>
        <c:axId val="0"/>
      </c:bar3DChart>
      <c:catAx>
        <c:axId val="7249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strike="noStrike">
                    <a:solidFill>
                      <a:srgbClr val="000000"/>
                    </a:solidFill>
                    <a:latin typeface="Calibri"/>
                  </a:rPr>
                  <a:t>Σταθερά σημάδια ακτής </a:t>
                </a:r>
              </a:p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strike="noStrike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1000" b="1" i="0" strike="noStrike">
                    <a:solidFill>
                      <a:srgbClr val="000000"/>
                    </a:solidFill>
                    <a:latin typeface="Calibri"/>
                  </a:rPr>
                  <a:t>Beach markers)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72492928"/>
        <c:crosses val="autoZero"/>
        <c:auto val="1"/>
        <c:lblAlgn val="ctr"/>
        <c:lblOffset val="100"/>
        <c:noMultiLvlLbl val="0"/>
      </c:catAx>
      <c:valAx>
        <c:axId val="72492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strike="noStrike">
                    <a:solidFill>
                      <a:srgbClr val="000000"/>
                    </a:solidFill>
                    <a:latin typeface="Calibri"/>
                  </a:rPr>
                  <a:t>Αριθμός φωλιάς (</a:t>
                </a:r>
                <a:r>
                  <a:rPr lang="en-US" sz="1000" b="1" i="0" strike="noStrike">
                    <a:solidFill>
                      <a:srgbClr val="000000"/>
                    </a:solidFill>
                    <a:latin typeface="Calibri"/>
                  </a:rPr>
                  <a:t>Nest number)</a:t>
                </a:r>
              </a:p>
            </c:rich>
          </c:tx>
          <c:layout>
            <c:manualLayout>
              <c:xMode val="edge"/>
              <c:yMode val="edge"/>
              <c:x val="2.0869521138183907E-2"/>
              <c:y val="0.33759964597448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sz="800"/>
            </a:pPr>
            <a:endParaRPr lang="el-GR"/>
          </a:p>
        </c:txPr>
        <c:crossAx val="7249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sng" strike="noStrike">
                <a:solidFill>
                  <a:srgbClr val="000000"/>
                </a:solidFill>
                <a:latin typeface="Calibri"/>
              </a:rPr>
              <a:t>Emerged VS Not emerged 2017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6360220934476E-4"/>
          <c:y val="0.24599166768990874"/>
          <c:w val="0.99962253639779064"/>
          <c:h val="0.69176067180676559"/>
        </c:manualLayout>
      </c:layout>
      <c:pie3DChart>
        <c:varyColors val="1"/>
        <c:ser>
          <c:idx val="0"/>
          <c:order val="0"/>
          <c:tx>
            <c:strRef>
              <c:f>'NEST CONTENT'!$C$39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'NEST CONTENT'!$A$41:$A$42</c:f>
              <c:strCache>
                <c:ptCount val="2"/>
                <c:pt idx="0">
                  <c:v>Emerged</c:v>
                </c:pt>
                <c:pt idx="1">
                  <c:v>Not emerged 
</c:v>
                </c:pt>
              </c:strCache>
            </c:strRef>
          </c:cat>
          <c:val>
            <c:numRef>
              <c:f>'NEST CONTENT'!$C$41:$C$42</c:f>
              <c:numCache>
                <c:formatCode>0.0</c:formatCode>
                <c:ptCount val="2"/>
                <c:pt idx="0">
                  <c:v>97.376425855513304</c:v>
                </c:pt>
                <c:pt idx="1">
                  <c:v>2.5547427315705011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0-4A0F-A957-02950D998A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9980596903385361"/>
          <c:y val="0.45524658461558126"/>
          <c:w val="0.16984435401140027"/>
          <c:h val="0.36038176897490409"/>
        </c:manualLayout>
      </c:layout>
      <c:overlay val="0"/>
      <c:txPr>
        <a:bodyPr/>
        <a:lstStyle/>
        <a:p>
          <a:pPr>
            <a:defRPr lang="en-US"/>
          </a:pPr>
          <a:endParaRPr lang="el-G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Σύνολο αριθμού  αυγών ανά φωλιά - ακτή Μούντας 201</a:t>
            </a:r>
            <a:r>
              <a:rPr lang="en-US" sz="12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2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0" i="0" strike="noStrike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200" b="0" i="0" strike="noStrike">
                <a:solidFill>
                  <a:srgbClr val="000000"/>
                </a:solidFill>
                <a:latin typeface="Calibri"/>
              </a:rPr>
              <a:t>Eggs total number per nest - Mounda beach 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187235564221913E-2"/>
          <c:y val="0.19444492395863902"/>
          <c:w val="0.93349828540182211"/>
          <c:h val="0.6111126181557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'EGG PER NEST'!$B$1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'EGG PER NEST'!$A$2:$A$38</c:f>
              <c:strCache>
                <c:ptCount val="37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38K</c:v>
                </c:pt>
                <c:pt idx="35">
                  <c:v>39PNP</c:v>
                </c:pt>
                <c:pt idx="36">
                  <c:v>41K</c:v>
                </c:pt>
              </c:strCache>
            </c:strRef>
          </c:cat>
          <c:val>
            <c:numRef>
              <c:f>'EGG PER NEST'!$B$2:$B$38</c:f>
              <c:numCache>
                <c:formatCode>General</c:formatCode>
                <c:ptCount val="37"/>
                <c:pt idx="0">
                  <c:v>69</c:v>
                </c:pt>
                <c:pt idx="1">
                  <c:v>145</c:v>
                </c:pt>
                <c:pt idx="2">
                  <c:v>82</c:v>
                </c:pt>
                <c:pt idx="3">
                  <c:v>127</c:v>
                </c:pt>
                <c:pt idx="4">
                  <c:v>74</c:v>
                </c:pt>
                <c:pt idx="5">
                  <c:v>102</c:v>
                </c:pt>
                <c:pt idx="6">
                  <c:v>72</c:v>
                </c:pt>
                <c:pt idx="7">
                  <c:v>99</c:v>
                </c:pt>
                <c:pt idx="8">
                  <c:v>77</c:v>
                </c:pt>
                <c:pt idx="9">
                  <c:v>94</c:v>
                </c:pt>
                <c:pt idx="10">
                  <c:v>69</c:v>
                </c:pt>
                <c:pt idx="11">
                  <c:v>145</c:v>
                </c:pt>
                <c:pt idx="12">
                  <c:v>59</c:v>
                </c:pt>
                <c:pt idx="13">
                  <c:v>111</c:v>
                </c:pt>
                <c:pt idx="14">
                  <c:v>97</c:v>
                </c:pt>
                <c:pt idx="15">
                  <c:v>79</c:v>
                </c:pt>
                <c:pt idx="16">
                  <c:v>101</c:v>
                </c:pt>
                <c:pt idx="17">
                  <c:v>102</c:v>
                </c:pt>
                <c:pt idx="18">
                  <c:v>64</c:v>
                </c:pt>
                <c:pt idx="19">
                  <c:v>67</c:v>
                </c:pt>
                <c:pt idx="20">
                  <c:v>91</c:v>
                </c:pt>
                <c:pt idx="21">
                  <c:v>115</c:v>
                </c:pt>
                <c:pt idx="22">
                  <c:v>84</c:v>
                </c:pt>
                <c:pt idx="23">
                  <c:v>101</c:v>
                </c:pt>
                <c:pt idx="24">
                  <c:v>95</c:v>
                </c:pt>
                <c:pt idx="25">
                  <c:v>90</c:v>
                </c:pt>
                <c:pt idx="26">
                  <c:v>146</c:v>
                </c:pt>
                <c:pt idx="27">
                  <c:v>55</c:v>
                </c:pt>
                <c:pt idx="28">
                  <c:v>86</c:v>
                </c:pt>
                <c:pt idx="29">
                  <c:v>84</c:v>
                </c:pt>
                <c:pt idx="30">
                  <c:v>68</c:v>
                </c:pt>
                <c:pt idx="31">
                  <c:v>106</c:v>
                </c:pt>
                <c:pt idx="32">
                  <c:v>90</c:v>
                </c:pt>
                <c:pt idx="33">
                  <c:v>92</c:v>
                </c:pt>
                <c:pt idx="34">
                  <c:v>77</c:v>
                </c:pt>
                <c:pt idx="35">
                  <c:v>57</c:v>
                </c:pt>
                <c:pt idx="3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A-4DBC-B964-6097A99FCE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674752"/>
        <c:axId val="77685120"/>
      </c:barChart>
      <c:catAx>
        <c:axId val="7767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strike="noStrike">
                    <a:solidFill>
                      <a:srgbClr val="000000"/>
                    </a:solidFill>
                    <a:latin typeface="Calibri"/>
                  </a:rPr>
                  <a:t>Φωλιές</a:t>
                </a:r>
                <a:r>
                  <a:rPr lang="el-GR" sz="900" b="0" i="0" strike="noStrike">
                    <a:solidFill>
                      <a:srgbClr val="000000"/>
                    </a:solidFill>
                    <a:latin typeface="Calibri"/>
                  </a:rPr>
                  <a:t> / </a:t>
                </a:r>
                <a:r>
                  <a:rPr lang="en-US" sz="900" b="0" i="0" strike="noStrike">
                    <a:solidFill>
                      <a:srgbClr val="000000"/>
                    </a:solidFill>
                    <a:latin typeface="Calibri"/>
                  </a:rPr>
                  <a:t>Nest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77685120"/>
        <c:crosses val="autoZero"/>
        <c:auto val="1"/>
        <c:lblAlgn val="ctr"/>
        <c:lblOffset val="100"/>
        <c:noMultiLvlLbl val="0"/>
      </c:catAx>
      <c:valAx>
        <c:axId val="7768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strike="noStrike">
                    <a:solidFill>
                      <a:srgbClr val="000000"/>
                    </a:solidFill>
                    <a:latin typeface="Calibri"/>
                  </a:rPr>
                  <a:t>Αριθμός  αυγών </a:t>
                </a:r>
                <a:r>
                  <a:rPr lang="el-GR" sz="900" b="0" i="0" strike="noStrike">
                    <a:solidFill>
                      <a:srgbClr val="000000"/>
                    </a:solidFill>
                    <a:latin typeface="Calibri"/>
                  </a:rPr>
                  <a:t>/ </a:t>
                </a:r>
                <a:r>
                  <a:rPr lang="en-US" sz="900" b="0" i="0" strike="noStrike">
                    <a:solidFill>
                      <a:srgbClr val="000000"/>
                    </a:solidFill>
                    <a:latin typeface="Calibri"/>
                  </a:rPr>
                  <a:t>Eggs 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77674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00" b="1" i="0" strike="noStrike">
                <a:solidFill>
                  <a:srgbClr val="000000"/>
                </a:solidFill>
                <a:latin typeface="Calibri"/>
              </a:rPr>
              <a:t>Διάρκεια επώασης ανά φωλιά - ακτή Μούντας 2017</a:t>
            </a: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00" b="1" i="0" strike="noStrike">
                <a:solidFill>
                  <a:srgbClr val="000000"/>
                </a:solidFill>
                <a:latin typeface="Calibri"/>
              </a:rPr>
              <a:t>  (</a:t>
            </a:r>
            <a:r>
              <a:rPr lang="en-US" sz="1000" b="1" i="0" strike="noStrike">
                <a:solidFill>
                  <a:srgbClr val="000000"/>
                </a:solidFill>
                <a:latin typeface="Calibri"/>
              </a:rPr>
              <a:t>Incubation  duration per nest - Mounda beach 201</a:t>
            </a:r>
            <a:r>
              <a:rPr lang="el-GR" sz="1000" b="1" i="0" strike="noStrike">
                <a:solidFill>
                  <a:srgbClr val="000000"/>
                </a:solidFill>
                <a:latin typeface="Calibri"/>
              </a:rPr>
              <a:t>7</a:t>
            </a:r>
            <a:r>
              <a:rPr lang="en-US" sz="1000" b="1" i="0" strike="noStrike">
                <a:solidFill>
                  <a:srgbClr val="000000"/>
                </a:solidFill>
                <a:latin typeface="Calibri"/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36152506289962E-2"/>
          <c:y val="0.18589801775972128"/>
          <c:w val="0.91358082662038764"/>
          <c:h val="0.6378225092100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INCUBATION!$B$1</c:f>
              <c:strCache>
                <c:ptCount val="1"/>
                <c:pt idx="0">
                  <c:v>DURATION OF INCUBATION</c:v>
                </c:pt>
              </c:strCache>
            </c:strRef>
          </c:tx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D40-4A11-953F-CAEB98EF6E6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58 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D40-4A11-953F-CAEB98EF6E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INCUBATION!$A$2:$A$39</c:f>
              <c:strCache>
                <c:ptCount val="38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39PNP</c:v>
                </c:pt>
                <c:pt idx="35">
                  <c:v>41K</c:v>
                </c:pt>
                <c:pt idx="36">
                  <c:v>43K</c:v>
                </c:pt>
                <c:pt idx="37">
                  <c:v>44PNK</c:v>
                </c:pt>
              </c:strCache>
            </c:strRef>
          </c:cat>
          <c:val>
            <c:numRef>
              <c:f>INCUBATION!$B$2:$B$39</c:f>
              <c:numCache>
                <c:formatCode>General</c:formatCode>
                <c:ptCount val="38"/>
                <c:pt idx="0">
                  <c:v>60</c:v>
                </c:pt>
                <c:pt idx="1">
                  <c:v>48</c:v>
                </c:pt>
                <c:pt idx="2">
                  <c:v>61</c:v>
                </c:pt>
                <c:pt idx="3">
                  <c:v>47</c:v>
                </c:pt>
                <c:pt idx="4">
                  <c:v>73</c:v>
                </c:pt>
                <c:pt idx="5">
                  <c:v>65</c:v>
                </c:pt>
                <c:pt idx="6">
                  <c:v>53</c:v>
                </c:pt>
                <c:pt idx="7">
                  <c:v>66</c:v>
                </c:pt>
                <c:pt idx="8">
                  <c:v>53</c:v>
                </c:pt>
                <c:pt idx="9">
                  <c:v>57</c:v>
                </c:pt>
                <c:pt idx="10">
                  <c:v>48</c:v>
                </c:pt>
                <c:pt idx="11">
                  <c:v>44</c:v>
                </c:pt>
                <c:pt idx="12">
                  <c:v>58</c:v>
                </c:pt>
                <c:pt idx="13">
                  <c:v>57</c:v>
                </c:pt>
                <c:pt idx="14">
                  <c:v>51</c:v>
                </c:pt>
                <c:pt idx="15">
                  <c:v>26</c:v>
                </c:pt>
                <c:pt idx="16">
                  <c:v>55</c:v>
                </c:pt>
                <c:pt idx="17">
                  <c:v>63</c:v>
                </c:pt>
                <c:pt idx="18">
                  <c:v>85</c:v>
                </c:pt>
                <c:pt idx="19">
                  <c:v>56</c:v>
                </c:pt>
                <c:pt idx="20">
                  <c:v>64</c:v>
                </c:pt>
                <c:pt idx="21">
                  <c:v>43</c:v>
                </c:pt>
                <c:pt idx="22">
                  <c:v>51</c:v>
                </c:pt>
                <c:pt idx="23">
                  <c:v>70</c:v>
                </c:pt>
                <c:pt idx="24">
                  <c:v>50</c:v>
                </c:pt>
                <c:pt idx="25">
                  <c:v>62</c:v>
                </c:pt>
                <c:pt idx="26">
                  <c:v>45</c:v>
                </c:pt>
                <c:pt idx="27">
                  <c:v>78</c:v>
                </c:pt>
                <c:pt idx="28">
                  <c:v>49</c:v>
                </c:pt>
                <c:pt idx="29">
                  <c:v>43</c:v>
                </c:pt>
                <c:pt idx="30">
                  <c:v>63</c:v>
                </c:pt>
                <c:pt idx="31">
                  <c:v>43</c:v>
                </c:pt>
                <c:pt idx="32">
                  <c:v>45</c:v>
                </c:pt>
                <c:pt idx="33">
                  <c:v>45</c:v>
                </c:pt>
                <c:pt idx="34">
                  <c:v>50</c:v>
                </c:pt>
                <c:pt idx="35">
                  <c:v>66</c:v>
                </c:pt>
                <c:pt idx="36">
                  <c:v>53</c:v>
                </c:pt>
                <c:pt idx="3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0-4A11-953F-CAEB98EF6E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360128"/>
        <c:axId val="73362048"/>
      </c:barChart>
      <c:catAx>
        <c:axId val="7336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strike="noStrike">
                    <a:solidFill>
                      <a:srgbClr val="000000"/>
                    </a:solidFill>
                    <a:latin typeface="Calibri"/>
                  </a:rPr>
                  <a:t>Φωλιές/</a:t>
                </a:r>
                <a:r>
                  <a:rPr lang="en-US" sz="1000" b="1" i="0" strike="noStrike">
                    <a:solidFill>
                      <a:srgbClr val="000000"/>
                    </a:solidFill>
                    <a:latin typeface="Calibri"/>
                  </a:rPr>
                  <a:t>Nests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73362048"/>
        <c:crosses val="autoZero"/>
        <c:auto val="1"/>
        <c:lblAlgn val="ctr"/>
        <c:lblOffset val="100"/>
        <c:noMultiLvlLbl val="0"/>
      </c:catAx>
      <c:valAx>
        <c:axId val="73362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1" i="0" strike="noStrike">
                    <a:solidFill>
                      <a:srgbClr val="000000"/>
                    </a:solidFill>
                    <a:latin typeface="Calibri"/>
                  </a:rPr>
                  <a:t>Ημέρες /</a:t>
                </a:r>
                <a:r>
                  <a:rPr lang="en-US" sz="1000" b="1" i="0" strike="noStrike">
                    <a:solidFill>
                      <a:srgbClr val="000000"/>
                    </a:solidFill>
                    <a:latin typeface="Calibri"/>
                  </a:rPr>
                  <a:t>Days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7336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Σύνολο αριθμού  αυγών επωασθέντων και μη ανά φωλία - ακτή Μούντας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 </a:t>
            </a: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strike="noStrike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strike="noStrike">
                <a:solidFill>
                  <a:srgbClr val="000000"/>
                </a:solidFill>
                <a:latin typeface="Calibri"/>
              </a:rPr>
              <a:t>Eggs total incubated and non number per nest  - Mounda beach 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78767100903938E-2"/>
          <c:y val="0.17965405940133641"/>
          <c:w val="0.80393731696654969"/>
          <c:h val="0.67532610280984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INCUBATED!$B$1</c:f>
              <c:strCache>
                <c:ptCount val="1"/>
                <c:pt idx="0">
                  <c:v>επωασθέντων/ Incubated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INCUBATED!$A$2:$A$38</c:f>
              <c:strCache>
                <c:ptCount val="37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38K</c:v>
                </c:pt>
                <c:pt idx="35">
                  <c:v>39PNP</c:v>
                </c:pt>
                <c:pt idx="36">
                  <c:v>41K</c:v>
                </c:pt>
              </c:strCache>
            </c:strRef>
          </c:cat>
          <c:val>
            <c:numRef>
              <c:f>INCUBATED!$B$2:$B$38</c:f>
              <c:numCache>
                <c:formatCode>General</c:formatCode>
                <c:ptCount val="37"/>
                <c:pt idx="0">
                  <c:v>63</c:v>
                </c:pt>
                <c:pt idx="1">
                  <c:v>143</c:v>
                </c:pt>
                <c:pt idx="2">
                  <c:v>54</c:v>
                </c:pt>
                <c:pt idx="3">
                  <c:v>101</c:v>
                </c:pt>
                <c:pt idx="4">
                  <c:v>66</c:v>
                </c:pt>
                <c:pt idx="5">
                  <c:v>87</c:v>
                </c:pt>
                <c:pt idx="6">
                  <c:v>60</c:v>
                </c:pt>
                <c:pt idx="7">
                  <c:v>83</c:v>
                </c:pt>
                <c:pt idx="8">
                  <c:v>65</c:v>
                </c:pt>
                <c:pt idx="9">
                  <c:v>7</c:v>
                </c:pt>
                <c:pt idx="10">
                  <c:v>20</c:v>
                </c:pt>
                <c:pt idx="11">
                  <c:v>144</c:v>
                </c:pt>
                <c:pt idx="12">
                  <c:v>56</c:v>
                </c:pt>
                <c:pt idx="13">
                  <c:v>107</c:v>
                </c:pt>
                <c:pt idx="14">
                  <c:v>87</c:v>
                </c:pt>
                <c:pt idx="15">
                  <c:v>66</c:v>
                </c:pt>
                <c:pt idx="16">
                  <c:v>81</c:v>
                </c:pt>
                <c:pt idx="17">
                  <c:v>99</c:v>
                </c:pt>
                <c:pt idx="18">
                  <c:v>64</c:v>
                </c:pt>
                <c:pt idx="19">
                  <c:v>66</c:v>
                </c:pt>
                <c:pt idx="20">
                  <c:v>58</c:v>
                </c:pt>
                <c:pt idx="21">
                  <c:v>102</c:v>
                </c:pt>
                <c:pt idx="22">
                  <c:v>78</c:v>
                </c:pt>
                <c:pt idx="23">
                  <c:v>100</c:v>
                </c:pt>
                <c:pt idx="24">
                  <c:v>91</c:v>
                </c:pt>
                <c:pt idx="25">
                  <c:v>55</c:v>
                </c:pt>
                <c:pt idx="26">
                  <c:v>138</c:v>
                </c:pt>
                <c:pt idx="27">
                  <c:v>55</c:v>
                </c:pt>
                <c:pt idx="28">
                  <c:v>79</c:v>
                </c:pt>
                <c:pt idx="29">
                  <c:v>78</c:v>
                </c:pt>
                <c:pt idx="30">
                  <c:v>55</c:v>
                </c:pt>
                <c:pt idx="31">
                  <c:v>96</c:v>
                </c:pt>
                <c:pt idx="32">
                  <c:v>86</c:v>
                </c:pt>
                <c:pt idx="33">
                  <c:v>91</c:v>
                </c:pt>
                <c:pt idx="34">
                  <c:v>56</c:v>
                </c:pt>
                <c:pt idx="35">
                  <c:v>55</c:v>
                </c:pt>
                <c:pt idx="36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D-477C-9702-2A9726ABB946}"/>
            </c:ext>
          </c:extLst>
        </c:ser>
        <c:ser>
          <c:idx val="1"/>
          <c:order val="1"/>
          <c:tx>
            <c:strRef>
              <c:f>INCUBATED!$C$1</c:f>
              <c:strCache>
                <c:ptCount val="1"/>
                <c:pt idx="0">
                  <c:v>μη επωασθέντων/ No incubated</c:v>
                </c:pt>
              </c:strCache>
            </c:strRef>
          </c:tx>
          <c:invertIfNegative val="0"/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l-G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ADD-477C-9702-2A9726ABB94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INCUBATED!$A$2:$A$38</c:f>
              <c:strCache>
                <c:ptCount val="37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38K</c:v>
                </c:pt>
                <c:pt idx="35">
                  <c:v>39PNP</c:v>
                </c:pt>
                <c:pt idx="36">
                  <c:v>41K</c:v>
                </c:pt>
              </c:strCache>
            </c:strRef>
          </c:cat>
          <c:val>
            <c:numRef>
              <c:f>INCUBATED!$C$2:$C$38</c:f>
              <c:numCache>
                <c:formatCode>General</c:formatCode>
                <c:ptCount val="37"/>
                <c:pt idx="0">
                  <c:v>6</c:v>
                </c:pt>
                <c:pt idx="1">
                  <c:v>2</c:v>
                </c:pt>
                <c:pt idx="2">
                  <c:v>28</c:v>
                </c:pt>
                <c:pt idx="3">
                  <c:v>26</c:v>
                </c:pt>
                <c:pt idx="4">
                  <c:v>8</c:v>
                </c:pt>
                <c:pt idx="5">
                  <c:v>15</c:v>
                </c:pt>
                <c:pt idx="6">
                  <c:v>12</c:v>
                </c:pt>
                <c:pt idx="7">
                  <c:v>16</c:v>
                </c:pt>
                <c:pt idx="8">
                  <c:v>12</c:v>
                </c:pt>
                <c:pt idx="9">
                  <c:v>87</c:v>
                </c:pt>
                <c:pt idx="10">
                  <c:v>49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10</c:v>
                </c:pt>
                <c:pt idx="15">
                  <c:v>13</c:v>
                </c:pt>
                <c:pt idx="16">
                  <c:v>20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33</c:v>
                </c:pt>
                <c:pt idx="21">
                  <c:v>13</c:v>
                </c:pt>
                <c:pt idx="22">
                  <c:v>6</c:v>
                </c:pt>
                <c:pt idx="23">
                  <c:v>1</c:v>
                </c:pt>
                <c:pt idx="24">
                  <c:v>4</c:v>
                </c:pt>
                <c:pt idx="25">
                  <c:v>35</c:v>
                </c:pt>
                <c:pt idx="26">
                  <c:v>8</c:v>
                </c:pt>
                <c:pt idx="27">
                  <c:v>0</c:v>
                </c:pt>
                <c:pt idx="28">
                  <c:v>7</c:v>
                </c:pt>
                <c:pt idx="29">
                  <c:v>6</c:v>
                </c:pt>
                <c:pt idx="30">
                  <c:v>13</c:v>
                </c:pt>
                <c:pt idx="31">
                  <c:v>10</c:v>
                </c:pt>
                <c:pt idx="32">
                  <c:v>4</c:v>
                </c:pt>
                <c:pt idx="33">
                  <c:v>1</c:v>
                </c:pt>
                <c:pt idx="34">
                  <c:v>21</c:v>
                </c:pt>
                <c:pt idx="35">
                  <c:v>2</c:v>
                </c:pt>
                <c:pt idx="3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D-477C-9702-2A9726ABB9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673344"/>
        <c:axId val="91675264"/>
      </c:barChart>
      <c:catAx>
        <c:axId val="9167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strike="noStrike">
                    <a:solidFill>
                      <a:srgbClr val="000000"/>
                    </a:solidFill>
                    <a:latin typeface="Calibri"/>
                  </a:rPr>
                  <a:t>Φωλιές</a:t>
                </a:r>
              </a:p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0" i="0" strike="noStrike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800" b="0" i="0" strike="noStrike">
                    <a:solidFill>
                      <a:srgbClr val="000000"/>
                    </a:solidFill>
                    <a:latin typeface="Calibri"/>
                  </a:rPr>
                  <a:t>Nests)</a:t>
                </a:r>
              </a:p>
            </c:rich>
          </c:tx>
          <c:layout>
            <c:manualLayout>
              <c:xMode val="edge"/>
              <c:yMode val="edge"/>
              <c:x val="0.45080050426767593"/>
              <c:y val="0.932036141903086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91675264"/>
        <c:crosses val="autoZero"/>
        <c:auto val="1"/>
        <c:lblAlgn val="ctr"/>
        <c:lblOffset val="100"/>
        <c:noMultiLvlLbl val="0"/>
      </c:catAx>
      <c:valAx>
        <c:axId val="91675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strike="noStrike">
                    <a:solidFill>
                      <a:srgbClr val="000000"/>
                    </a:solidFill>
                    <a:latin typeface="Calibri"/>
                  </a:rPr>
                  <a:t>Αριθμ. αυγών/Ν</a:t>
                </a:r>
                <a:r>
                  <a:rPr lang="el-GR" sz="800" b="0" i="0" strike="noStrike">
                    <a:solidFill>
                      <a:srgbClr val="000000"/>
                    </a:solidFill>
                    <a:latin typeface="Calibri"/>
                  </a:rPr>
                  <a:t>° </a:t>
                </a:r>
                <a:r>
                  <a:rPr lang="en-US" sz="800" b="0" i="0" strike="noStrike">
                    <a:solidFill>
                      <a:srgbClr val="000000"/>
                    </a:solidFill>
                    <a:latin typeface="Calibri"/>
                  </a:rPr>
                  <a:t>of eggs</a:t>
                </a:r>
              </a:p>
            </c:rich>
          </c:tx>
          <c:layout>
            <c:manualLayout>
              <c:xMode val="edge"/>
              <c:yMode val="edge"/>
              <c:x val="2.730766528199725E-2"/>
              <c:y val="0.3754603993372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9167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14297886933457"/>
          <c:y val="0.26190513604454541"/>
          <c:w val="0.11458026749041486"/>
          <c:h val="0.36363696403459372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Σύνολο αριθμού αυγών μη εκκολαφθένων ανά φωλιά - ακτή Μούντας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endParaRPr lang="el-GR" sz="14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0" i="0" strike="noStrike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400" b="0" i="0" strike="noStrike">
                <a:solidFill>
                  <a:srgbClr val="000000"/>
                </a:solidFill>
                <a:latin typeface="Calibri"/>
              </a:rPr>
              <a:t>Eggs unhatched total number per nest - Mounda beach 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72992700729933E-2"/>
          <c:y val="0.17903930131004414"/>
          <c:w val="0.84963503649635352"/>
          <c:h val="0.6462882096069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UNHATCHED!$B$1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UNHATCHED!$A$2:$A$35</c:f>
              <c:strCache>
                <c:ptCount val="34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</c:strCache>
            </c:strRef>
          </c:cat>
          <c:val>
            <c:numRef>
              <c:f>UNHATCHED!$B$2:$B$35</c:f>
              <c:numCache>
                <c:formatCode>General</c:formatCode>
                <c:ptCount val="34"/>
                <c:pt idx="0">
                  <c:v>69</c:v>
                </c:pt>
                <c:pt idx="1">
                  <c:v>145</c:v>
                </c:pt>
                <c:pt idx="2">
                  <c:v>82</c:v>
                </c:pt>
                <c:pt idx="3">
                  <c:v>127</c:v>
                </c:pt>
                <c:pt idx="4">
                  <c:v>74</c:v>
                </c:pt>
                <c:pt idx="5">
                  <c:v>102</c:v>
                </c:pt>
                <c:pt idx="6">
                  <c:v>72</c:v>
                </c:pt>
                <c:pt idx="7">
                  <c:v>99</c:v>
                </c:pt>
                <c:pt idx="8">
                  <c:v>77</c:v>
                </c:pt>
                <c:pt idx="9">
                  <c:v>94</c:v>
                </c:pt>
                <c:pt idx="10">
                  <c:v>69</c:v>
                </c:pt>
                <c:pt idx="11">
                  <c:v>145</c:v>
                </c:pt>
                <c:pt idx="12">
                  <c:v>59</c:v>
                </c:pt>
                <c:pt idx="13">
                  <c:v>111</c:v>
                </c:pt>
                <c:pt idx="14">
                  <c:v>97</c:v>
                </c:pt>
                <c:pt idx="15">
                  <c:v>79</c:v>
                </c:pt>
                <c:pt idx="16">
                  <c:v>101</c:v>
                </c:pt>
                <c:pt idx="17">
                  <c:v>102</c:v>
                </c:pt>
                <c:pt idx="18">
                  <c:v>64</c:v>
                </c:pt>
                <c:pt idx="19">
                  <c:v>67</c:v>
                </c:pt>
                <c:pt idx="20">
                  <c:v>91</c:v>
                </c:pt>
                <c:pt idx="21">
                  <c:v>115</c:v>
                </c:pt>
                <c:pt idx="22">
                  <c:v>84</c:v>
                </c:pt>
                <c:pt idx="23">
                  <c:v>101</c:v>
                </c:pt>
                <c:pt idx="24">
                  <c:v>95</c:v>
                </c:pt>
                <c:pt idx="25">
                  <c:v>90</c:v>
                </c:pt>
                <c:pt idx="26">
                  <c:v>146</c:v>
                </c:pt>
                <c:pt idx="27">
                  <c:v>55</c:v>
                </c:pt>
                <c:pt idx="28">
                  <c:v>86</c:v>
                </c:pt>
                <c:pt idx="29">
                  <c:v>84</c:v>
                </c:pt>
                <c:pt idx="30">
                  <c:v>68</c:v>
                </c:pt>
                <c:pt idx="31">
                  <c:v>106</c:v>
                </c:pt>
                <c:pt idx="32">
                  <c:v>90</c:v>
                </c:pt>
                <c:pt idx="3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1-4FA5-8B94-6B61FB4279A7}"/>
            </c:ext>
          </c:extLst>
        </c:ser>
        <c:ser>
          <c:idx val="1"/>
          <c:order val="1"/>
          <c:tx>
            <c:strRef>
              <c:f>UNHATCHED!$C$1</c:f>
              <c:strCache>
                <c:ptCount val="1"/>
                <c:pt idx="0">
                  <c:v>Σύνολο αριθμού μη εκκολαφθέντων                                      (Total unhatched number)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UNHATCHED!$A$2:$A$35</c:f>
              <c:strCache>
                <c:ptCount val="34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</c:strCache>
            </c:strRef>
          </c:cat>
          <c:val>
            <c:numRef>
              <c:f>UNHATCHED!$C$2:$C$35</c:f>
              <c:numCache>
                <c:formatCode>General</c:formatCode>
                <c:ptCount val="34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4</c:v>
                </c:pt>
                <c:pt idx="14">
                  <c:v>8</c:v>
                </c:pt>
                <c:pt idx="15">
                  <c:v>7</c:v>
                </c:pt>
                <c:pt idx="16">
                  <c:v>9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55</c:v>
                </c:pt>
                <c:pt idx="31">
                  <c:v>3</c:v>
                </c:pt>
                <c:pt idx="32">
                  <c:v>3</c:v>
                </c:pt>
                <c:pt idx="3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1-4FA5-8B94-6B61FB4279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798720"/>
        <c:axId val="108800640"/>
      </c:barChart>
      <c:catAx>
        <c:axId val="10879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strike="noStrike">
                    <a:solidFill>
                      <a:srgbClr val="000000"/>
                    </a:solidFill>
                    <a:latin typeface="Calibri"/>
                  </a:rPr>
                  <a:t>Φωλιές</a:t>
                </a:r>
              </a:p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0" i="0" strike="noStrike">
                    <a:solidFill>
                      <a:srgbClr val="000000"/>
                    </a:solidFill>
                    <a:latin typeface="Calibri"/>
                  </a:rPr>
                  <a:t>(</a:t>
                </a:r>
                <a:r>
                  <a:rPr lang="en-US" sz="900" b="0" i="0" strike="noStrike">
                    <a:solidFill>
                      <a:srgbClr val="000000"/>
                    </a:solidFill>
                    <a:latin typeface="Calibri"/>
                  </a:rPr>
                  <a:t>Nests)</a:t>
                </a:r>
              </a:p>
            </c:rich>
          </c:tx>
          <c:layout>
            <c:manualLayout>
              <c:xMode val="edge"/>
              <c:yMode val="edge"/>
              <c:x val="0.41549590972661282"/>
              <c:y val="0.92467581290330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8800640"/>
        <c:crosses val="autoZero"/>
        <c:auto val="1"/>
        <c:lblAlgn val="ctr"/>
        <c:lblOffset val="100"/>
        <c:noMultiLvlLbl val="0"/>
      </c:catAx>
      <c:valAx>
        <c:axId val="108800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strike="noStrike">
                    <a:solidFill>
                      <a:srgbClr val="000000"/>
                    </a:solidFill>
                    <a:latin typeface="Calibri"/>
                  </a:rPr>
                  <a:t>Αριθμ. αυγών/Ν</a:t>
                </a:r>
                <a:r>
                  <a:rPr lang="el-GR" sz="900" b="0" i="0" strike="noStrike">
                    <a:solidFill>
                      <a:srgbClr val="000000"/>
                    </a:solidFill>
                    <a:latin typeface="Calibri"/>
                  </a:rPr>
                  <a:t>° </a:t>
                </a:r>
                <a:r>
                  <a:rPr lang="en-US" sz="900" b="0" i="0" strike="noStrike">
                    <a:solidFill>
                      <a:srgbClr val="000000"/>
                    </a:solidFill>
                    <a:latin typeface="Calibri"/>
                  </a:rPr>
                  <a:t>of eggs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879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335766423357868"/>
          <c:y val="0.19213973799126641"/>
          <c:w val="6.7153284671532823E-2"/>
          <c:h val="0.46288209606987096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00" b="1" i="0" strike="noStrike">
                <a:solidFill>
                  <a:srgbClr val="000000"/>
                </a:solidFill>
                <a:latin typeface="Calibri"/>
              </a:rPr>
              <a:t>Επιτυχία εκκόλαψης  (%)</a:t>
            </a:r>
          </a:p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00" b="0" i="0" strike="noStrike">
                <a:solidFill>
                  <a:srgbClr val="000000"/>
                </a:solidFill>
                <a:latin typeface="Calibri"/>
              </a:rPr>
              <a:t>(% </a:t>
            </a:r>
            <a:r>
              <a:rPr lang="en-US" sz="1000" b="0" i="0" strike="noStrike">
                <a:solidFill>
                  <a:srgbClr val="000000"/>
                </a:solidFill>
                <a:latin typeface="Calibri"/>
              </a:rPr>
              <a:t>Hatching success) 2017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032021347565144E-2"/>
          <c:y val="0.21725273508126894"/>
          <c:w val="0.94196130753835894"/>
          <c:h val="0.61980927361420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HATCHING!$D$1</c:f>
              <c:strCache>
                <c:ptCount val="1"/>
                <c:pt idx="0">
                  <c:v>ΕΠΙ ΤΟΙΣ ΕΚΑΤΟ (%)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HATCHING!$A$2:$A$38</c:f>
              <c:strCache>
                <c:ptCount val="37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38K</c:v>
                </c:pt>
                <c:pt idx="35">
                  <c:v>39PNP</c:v>
                </c:pt>
                <c:pt idx="36">
                  <c:v>41K</c:v>
                </c:pt>
              </c:strCache>
            </c:strRef>
          </c:cat>
          <c:val>
            <c:numRef>
              <c:f>HATCHING!$D$2:$D$38</c:f>
              <c:numCache>
                <c:formatCode>0</c:formatCode>
                <c:ptCount val="37"/>
                <c:pt idx="0">
                  <c:v>82.539682539682545</c:v>
                </c:pt>
                <c:pt idx="1">
                  <c:v>95.8041958041958</c:v>
                </c:pt>
                <c:pt idx="2">
                  <c:v>94.444444444444443</c:v>
                </c:pt>
                <c:pt idx="3">
                  <c:v>98.019801980198025</c:v>
                </c:pt>
                <c:pt idx="4">
                  <c:v>96.969696969696969</c:v>
                </c:pt>
                <c:pt idx="5">
                  <c:v>83.908045977011497</c:v>
                </c:pt>
                <c:pt idx="6">
                  <c:v>96.666666666666671</c:v>
                </c:pt>
                <c:pt idx="7">
                  <c:v>100</c:v>
                </c:pt>
                <c:pt idx="8">
                  <c:v>98.461538461538467</c:v>
                </c:pt>
                <c:pt idx="9">
                  <c:v>0</c:v>
                </c:pt>
                <c:pt idx="10">
                  <c:v>95</c:v>
                </c:pt>
                <c:pt idx="11">
                  <c:v>96.527777777777771</c:v>
                </c:pt>
                <c:pt idx="12">
                  <c:v>100</c:v>
                </c:pt>
                <c:pt idx="13">
                  <c:v>96.261682242990659</c:v>
                </c:pt>
                <c:pt idx="14">
                  <c:v>90.804597701149419</c:v>
                </c:pt>
                <c:pt idx="15">
                  <c:v>89.393939393939391</c:v>
                </c:pt>
                <c:pt idx="16">
                  <c:v>88.888888888888886</c:v>
                </c:pt>
                <c:pt idx="17">
                  <c:v>96.969696969696969</c:v>
                </c:pt>
                <c:pt idx="18">
                  <c:v>98.4375</c:v>
                </c:pt>
                <c:pt idx="19">
                  <c:v>98.484848484848484</c:v>
                </c:pt>
                <c:pt idx="20">
                  <c:v>89.65517241379311</c:v>
                </c:pt>
                <c:pt idx="21">
                  <c:v>99.019607843137251</c:v>
                </c:pt>
                <c:pt idx="22">
                  <c:v>100</c:v>
                </c:pt>
                <c:pt idx="23">
                  <c:v>100</c:v>
                </c:pt>
                <c:pt idx="24">
                  <c:v>98.901098901098905</c:v>
                </c:pt>
                <c:pt idx="25">
                  <c:v>98.181818181818187</c:v>
                </c:pt>
                <c:pt idx="26">
                  <c:v>97.826086956521735</c:v>
                </c:pt>
                <c:pt idx="27">
                  <c:v>98.181818181818187</c:v>
                </c:pt>
                <c:pt idx="28">
                  <c:v>97.468354430379748</c:v>
                </c:pt>
                <c:pt idx="29">
                  <c:v>98.717948717948715</c:v>
                </c:pt>
                <c:pt idx="30">
                  <c:v>0</c:v>
                </c:pt>
                <c:pt idx="31">
                  <c:v>96.875</c:v>
                </c:pt>
                <c:pt idx="32">
                  <c:v>96.511627906976742</c:v>
                </c:pt>
                <c:pt idx="33">
                  <c:v>26.373626373626372</c:v>
                </c:pt>
                <c:pt idx="34">
                  <c:v>66.071428571428569</c:v>
                </c:pt>
                <c:pt idx="35">
                  <c:v>100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B-4E03-8511-D0C0BB5726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821888"/>
        <c:axId val="108738048"/>
      </c:barChart>
      <c:catAx>
        <c:axId val="10882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0" i="0" strike="noStrike">
                    <a:solidFill>
                      <a:srgbClr val="000000"/>
                    </a:solidFill>
                    <a:latin typeface="Calibri"/>
                  </a:rPr>
                  <a:t>Φωλιές/</a:t>
                </a:r>
                <a:r>
                  <a:rPr lang="en-US" sz="800" b="0" i="0" strike="noStrike">
                    <a:solidFill>
                      <a:srgbClr val="000000"/>
                    </a:solidFill>
                    <a:latin typeface="Calibri"/>
                  </a:rPr>
                  <a:t>Nests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8738048"/>
        <c:crosses val="autoZero"/>
        <c:auto val="1"/>
        <c:lblAlgn val="ctr"/>
        <c:lblOffset val="100"/>
        <c:noMultiLvlLbl val="0"/>
      </c:catAx>
      <c:valAx>
        <c:axId val="108738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strike="noStrike">
                    <a:solidFill>
                      <a:srgbClr val="000000"/>
                    </a:solidFill>
                    <a:latin typeface="Calibri"/>
                  </a:rPr>
                  <a:t>Επιτυχία εκκόλαψης  (%)</a:t>
                </a:r>
              </a:p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0" i="0" strike="noStrike">
                    <a:solidFill>
                      <a:srgbClr val="000000"/>
                    </a:solidFill>
                    <a:latin typeface="Calibri"/>
                  </a:rPr>
                  <a:t>(% </a:t>
                </a:r>
                <a:r>
                  <a:rPr lang="en-US" sz="800" b="0" i="0" strike="noStrike">
                    <a:solidFill>
                      <a:srgbClr val="000000"/>
                    </a:solidFill>
                    <a:latin typeface="Calibri"/>
                  </a:rPr>
                  <a:t>Hatching success)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8821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Αναδυθέντες νεοσσοί ανά φωλία - ακτή Μούντας 2017
(Ε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merged  per nest -Mounda beach 2017)
</a:t>
            </a:r>
            <a:endParaRPr lang="en-US" sz="1400" b="0" i="0" strike="noStrike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4705882352941E-2"/>
          <c:y val="0.14572864321608039"/>
          <c:w val="0.89470588235294113"/>
          <c:h val="0.6733668341708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EMERGED!$B$1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EMERGED!$A$2:$A$38</c:f>
              <c:strCache>
                <c:ptCount val="37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38K</c:v>
                </c:pt>
                <c:pt idx="35">
                  <c:v>39PNP</c:v>
                </c:pt>
                <c:pt idx="36">
                  <c:v>41K</c:v>
                </c:pt>
              </c:strCache>
            </c:strRef>
          </c:cat>
          <c:val>
            <c:numRef>
              <c:f>EMERGED!$B$2:$B$38</c:f>
              <c:numCache>
                <c:formatCode>General</c:formatCode>
                <c:ptCount val="37"/>
                <c:pt idx="0">
                  <c:v>69</c:v>
                </c:pt>
                <c:pt idx="1">
                  <c:v>145</c:v>
                </c:pt>
                <c:pt idx="2">
                  <c:v>82</c:v>
                </c:pt>
                <c:pt idx="3">
                  <c:v>124</c:v>
                </c:pt>
                <c:pt idx="4">
                  <c:v>74</c:v>
                </c:pt>
                <c:pt idx="5">
                  <c:v>102</c:v>
                </c:pt>
                <c:pt idx="6">
                  <c:v>72</c:v>
                </c:pt>
                <c:pt idx="7">
                  <c:v>99</c:v>
                </c:pt>
                <c:pt idx="8">
                  <c:v>77</c:v>
                </c:pt>
                <c:pt idx="9">
                  <c:v>94</c:v>
                </c:pt>
                <c:pt idx="10">
                  <c:v>69</c:v>
                </c:pt>
                <c:pt idx="11">
                  <c:v>145</c:v>
                </c:pt>
                <c:pt idx="12">
                  <c:v>59</c:v>
                </c:pt>
                <c:pt idx="13">
                  <c:v>111</c:v>
                </c:pt>
                <c:pt idx="14">
                  <c:v>97</c:v>
                </c:pt>
                <c:pt idx="15">
                  <c:v>79</c:v>
                </c:pt>
                <c:pt idx="16">
                  <c:v>101</c:v>
                </c:pt>
                <c:pt idx="17">
                  <c:v>102</c:v>
                </c:pt>
                <c:pt idx="18">
                  <c:v>64</c:v>
                </c:pt>
                <c:pt idx="19">
                  <c:v>67</c:v>
                </c:pt>
                <c:pt idx="20">
                  <c:v>91</c:v>
                </c:pt>
                <c:pt idx="21">
                  <c:v>115</c:v>
                </c:pt>
                <c:pt idx="22">
                  <c:v>84</c:v>
                </c:pt>
                <c:pt idx="23">
                  <c:v>101</c:v>
                </c:pt>
                <c:pt idx="24">
                  <c:v>95</c:v>
                </c:pt>
                <c:pt idx="25">
                  <c:v>90</c:v>
                </c:pt>
                <c:pt idx="26">
                  <c:v>146</c:v>
                </c:pt>
                <c:pt idx="27">
                  <c:v>55</c:v>
                </c:pt>
                <c:pt idx="28">
                  <c:v>86</c:v>
                </c:pt>
                <c:pt idx="29">
                  <c:v>84</c:v>
                </c:pt>
                <c:pt idx="30">
                  <c:v>68</c:v>
                </c:pt>
                <c:pt idx="31">
                  <c:v>106</c:v>
                </c:pt>
                <c:pt idx="32">
                  <c:v>90</c:v>
                </c:pt>
                <c:pt idx="33">
                  <c:v>92</c:v>
                </c:pt>
                <c:pt idx="34">
                  <c:v>77</c:v>
                </c:pt>
                <c:pt idx="35">
                  <c:v>59</c:v>
                </c:pt>
                <c:pt idx="3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F-4BB4-8E9A-36BF4A108E86}"/>
            </c:ext>
          </c:extLst>
        </c:ser>
        <c:ser>
          <c:idx val="1"/>
          <c:order val="1"/>
          <c:tx>
            <c:strRef>
              <c:f>EMERGED!$C$1</c:f>
              <c:strCache>
                <c:ptCount val="1"/>
                <c:pt idx="0">
                  <c:v>Αναδυθέντα (Emerged)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EMERGED!$A$2:$A$38</c:f>
              <c:strCache>
                <c:ptCount val="37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38K</c:v>
                </c:pt>
                <c:pt idx="35">
                  <c:v>39PNP</c:v>
                </c:pt>
                <c:pt idx="36">
                  <c:v>41K</c:v>
                </c:pt>
              </c:strCache>
            </c:strRef>
          </c:cat>
          <c:val>
            <c:numRef>
              <c:f>EMERGED!$C$2:$C$38</c:f>
              <c:numCache>
                <c:formatCode>General</c:formatCode>
                <c:ptCount val="37"/>
                <c:pt idx="0">
                  <c:v>52</c:v>
                </c:pt>
                <c:pt idx="1">
                  <c:v>132</c:v>
                </c:pt>
                <c:pt idx="2">
                  <c:v>50</c:v>
                </c:pt>
                <c:pt idx="3">
                  <c:v>99</c:v>
                </c:pt>
                <c:pt idx="4">
                  <c:v>64</c:v>
                </c:pt>
                <c:pt idx="5">
                  <c:v>73</c:v>
                </c:pt>
                <c:pt idx="6">
                  <c:v>58</c:v>
                </c:pt>
                <c:pt idx="7">
                  <c:v>83</c:v>
                </c:pt>
                <c:pt idx="8">
                  <c:v>44</c:v>
                </c:pt>
                <c:pt idx="9">
                  <c:v>0</c:v>
                </c:pt>
                <c:pt idx="10">
                  <c:v>19</c:v>
                </c:pt>
                <c:pt idx="11">
                  <c:v>138</c:v>
                </c:pt>
                <c:pt idx="12">
                  <c:v>56</c:v>
                </c:pt>
                <c:pt idx="13">
                  <c:v>103</c:v>
                </c:pt>
                <c:pt idx="14">
                  <c:v>79</c:v>
                </c:pt>
                <c:pt idx="15">
                  <c:v>57</c:v>
                </c:pt>
                <c:pt idx="16">
                  <c:v>72</c:v>
                </c:pt>
                <c:pt idx="17">
                  <c:v>88</c:v>
                </c:pt>
                <c:pt idx="18">
                  <c:v>60</c:v>
                </c:pt>
                <c:pt idx="19">
                  <c:v>65</c:v>
                </c:pt>
                <c:pt idx="20">
                  <c:v>52</c:v>
                </c:pt>
                <c:pt idx="21">
                  <c:v>97</c:v>
                </c:pt>
                <c:pt idx="22">
                  <c:v>78</c:v>
                </c:pt>
                <c:pt idx="23">
                  <c:v>100</c:v>
                </c:pt>
                <c:pt idx="24">
                  <c:v>90</c:v>
                </c:pt>
                <c:pt idx="25">
                  <c:v>54</c:v>
                </c:pt>
                <c:pt idx="26">
                  <c:v>129</c:v>
                </c:pt>
                <c:pt idx="27">
                  <c:v>54</c:v>
                </c:pt>
                <c:pt idx="28">
                  <c:v>77</c:v>
                </c:pt>
                <c:pt idx="29">
                  <c:v>77</c:v>
                </c:pt>
                <c:pt idx="30">
                  <c:v>0</c:v>
                </c:pt>
                <c:pt idx="31">
                  <c:v>93</c:v>
                </c:pt>
                <c:pt idx="32">
                  <c:v>83</c:v>
                </c:pt>
                <c:pt idx="33">
                  <c:v>8</c:v>
                </c:pt>
                <c:pt idx="34">
                  <c:v>36</c:v>
                </c:pt>
                <c:pt idx="35">
                  <c:v>54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F-4BB4-8E9A-36BF4A108E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878848"/>
        <c:axId val="108905600"/>
      </c:barChart>
      <c:catAx>
        <c:axId val="1088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strike="noStrike">
                    <a:solidFill>
                      <a:srgbClr val="000000"/>
                    </a:solidFill>
                    <a:latin typeface="Calibri"/>
                  </a:rPr>
                  <a:t>Φωλιές</a:t>
                </a:r>
                <a:r>
                  <a:rPr lang="el-GR" sz="900" b="0" i="0" strike="noStrike">
                    <a:solidFill>
                      <a:srgbClr val="000000"/>
                    </a:solidFill>
                    <a:latin typeface="Calibri"/>
                  </a:rPr>
                  <a:t> / </a:t>
                </a:r>
                <a:r>
                  <a:rPr lang="en-US" sz="900" b="0" i="0" strike="noStrike">
                    <a:solidFill>
                      <a:srgbClr val="000000"/>
                    </a:solidFill>
                    <a:latin typeface="Calibri"/>
                  </a:rPr>
                  <a:t>Nest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8905600"/>
        <c:crosses val="autoZero"/>
        <c:auto val="1"/>
        <c:lblAlgn val="ctr"/>
        <c:lblOffset val="100"/>
        <c:noMultiLvlLbl val="0"/>
      </c:catAx>
      <c:valAx>
        <c:axId val="108905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900" b="1" i="0" strike="noStrike">
                    <a:solidFill>
                      <a:srgbClr val="000000"/>
                    </a:solidFill>
                    <a:latin typeface="Calibri"/>
                  </a:rPr>
                  <a:t>Αριθμός  αυγών </a:t>
                </a:r>
                <a:r>
                  <a:rPr lang="el-GR" sz="900" b="0" i="0" strike="noStrike">
                    <a:solidFill>
                      <a:srgbClr val="000000"/>
                    </a:solidFill>
                    <a:latin typeface="Calibri"/>
                  </a:rPr>
                  <a:t>/ </a:t>
                </a:r>
                <a:r>
                  <a:rPr lang="en-US" sz="900" b="0" i="0" strike="noStrike">
                    <a:solidFill>
                      <a:srgbClr val="000000"/>
                    </a:solidFill>
                    <a:latin typeface="Calibri"/>
                  </a:rPr>
                  <a:t>Eggs number</a:t>
                </a:r>
              </a:p>
            </c:rich>
          </c:tx>
          <c:layout>
            <c:manualLayout>
              <c:xMode val="edge"/>
              <c:yMode val="edge"/>
              <c:x val="5.7330245484020414E-3"/>
              <c:y val="0.327872696817421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887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764705882353073"/>
          <c:y val="0.23713686542950968"/>
          <c:w val="4.4117647058823664E-2"/>
          <c:h val="0.58613091705245357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Νεκρά στη  φωλιά  - ακτή Μούντας 201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7</a:t>
            </a:r>
            <a:r>
              <a:rPr lang="el-GR" sz="1400" b="1" i="0" strike="noStrike">
                <a:solidFill>
                  <a:srgbClr val="000000"/>
                </a:solidFill>
                <a:latin typeface="Calibri"/>
              </a:rPr>
              <a:t>
( </a:t>
            </a:r>
            <a:r>
              <a:rPr lang="en-US" sz="1400" b="1" i="0" strike="noStrike">
                <a:solidFill>
                  <a:srgbClr val="000000"/>
                </a:solidFill>
                <a:latin typeface="Calibri"/>
              </a:rPr>
              <a:t>Not emerged/ per nest - Mounda beach 2017)</a:t>
            </a:r>
            <a:endParaRPr lang="en-US" sz="1400" b="0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123409916226285"/>
          <c:y val="4.4537162266481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054794520548051E-2"/>
          <c:y val="0.18236490790654347"/>
          <c:w val="0.81986301369863113"/>
          <c:h val="0.66733532233933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'NOT EMERGED'!$B$1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'NOT EMERGED'!$A$2:$A$36</c:f>
              <c:strCache>
                <c:ptCount val="35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38K</c:v>
                </c:pt>
              </c:strCache>
            </c:strRef>
          </c:cat>
          <c:val>
            <c:numRef>
              <c:f>'NOT EMERGED'!$B$2:$B$36</c:f>
              <c:numCache>
                <c:formatCode>General</c:formatCode>
                <c:ptCount val="35"/>
                <c:pt idx="0">
                  <c:v>69</c:v>
                </c:pt>
                <c:pt idx="1">
                  <c:v>145</c:v>
                </c:pt>
                <c:pt idx="2">
                  <c:v>82</c:v>
                </c:pt>
                <c:pt idx="3">
                  <c:v>127</c:v>
                </c:pt>
                <c:pt idx="4">
                  <c:v>74</c:v>
                </c:pt>
                <c:pt idx="5">
                  <c:v>102</c:v>
                </c:pt>
                <c:pt idx="6">
                  <c:v>72</c:v>
                </c:pt>
                <c:pt idx="7">
                  <c:v>99</c:v>
                </c:pt>
                <c:pt idx="8">
                  <c:v>77</c:v>
                </c:pt>
                <c:pt idx="9">
                  <c:v>94</c:v>
                </c:pt>
                <c:pt idx="10">
                  <c:v>69</c:v>
                </c:pt>
                <c:pt idx="11">
                  <c:v>145</c:v>
                </c:pt>
                <c:pt idx="12">
                  <c:v>59</c:v>
                </c:pt>
                <c:pt idx="13">
                  <c:v>111</c:v>
                </c:pt>
                <c:pt idx="14">
                  <c:v>97</c:v>
                </c:pt>
                <c:pt idx="15">
                  <c:v>79</c:v>
                </c:pt>
                <c:pt idx="16">
                  <c:v>101</c:v>
                </c:pt>
                <c:pt idx="17">
                  <c:v>102</c:v>
                </c:pt>
                <c:pt idx="18">
                  <c:v>64</c:v>
                </c:pt>
                <c:pt idx="19">
                  <c:v>67</c:v>
                </c:pt>
                <c:pt idx="20">
                  <c:v>91</c:v>
                </c:pt>
                <c:pt idx="21">
                  <c:v>115</c:v>
                </c:pt>
                <c:pt idx="22">
                  <c:v>84</c:v>
                </c:pt>
                <c:pt idx="23">
                  <c:v>101</c:v>
                </c:pt>
                <c:pt idx="24">
                  <c:v>95</c:v>
                </c:pt>
                <c:pt idx="25">
                  <c:v>90</c:v>
                </c:pt>
                <c:pt idx="26">
                  <c:v>146</c:v>
                </c:pt>
                <c:pt idx="27">
                  <c:v>55</c:v>
                </c:pt>
                <c:pt idx="28">
                  <c:v>86</c:v>
                </c:pt>
                <c:pt idx="29">
                  <c:v>84</c:v>
                </c:pt>
                <c:pt idx="30">
                  <c:v>68</c:v>
                </c:pt>
                <c:pt idx="31">
                  <c:v>106</c:v>
                </c:pt>
                <c:pt idx="32">
                  <c:v>90</c:v>
                </c:pt>
                <c:pt idx="33">
                  <c:v>92</c:v>
                </c:pt>
                <c:pt idx="3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B-489D-8B07-E454920CC00D}"/>
            </c:ext>
          </c:extLst>
        </c:ser>
        <c:ser>
          <c:idx val="1"/>
          <c:order val="1"/>
          <c:tx>
            <c:strRef>
              <c:f>'NOT EMERGED'!$C$1</c:f>
              <c:strCache>
                <c:ptCount val="1"/>
                <c:pt idx="0">
                  <c:v>(Not emerged)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'NOT EMERGED'!$A$2:$A$36</c:f>
              <c:strCache>
                <c:ptCount val="35"/>
                <c:pt idx="0">
                  <c:v>1K</c:v>
                </c:pt>
                <c:pt idx="1">
                  <c:v>2K</c:v>
                </c:pt>
                <c:pt idx="2">
                  <c:v>3KPN</c:v>
                </c:pt>
                <c:pt idx="3">
                  <c:v>5P</c:v>
                </c:pt>
                <c:pt idx="4">
                  <c:v>6P</c:v>
                </c:pt>
                <c:pt idx="5">
                  <c:v>7K</c:v>
                </c:pt>
                <c:pt idx="6">
                  <c:v>8PPN</c:v>
                </c:pt>
                <c:pt idx="7">
                  <c:v>9K</c:v>
                </c:pt>
                <c:pt idx="8">
                  <c:v>10K</c:v>
                </c:pt>
                <c:pt idx="9">
                  <c:v>12P</c:v>
                </c:pt>
                <c:pt idx="10">
                  <c:v>13K</c:v>
                </c:pt>
                <c:pt idx="11">
                  <c:v>14P</c:v>
                </c:pt>
                <c:pt idx="12">
                  <c:v>15KPN</c:v>
                </c:pt>
                <c:pt idx="13">
                  <c:v>16PPN</c:v>
                </c:pt>
                <c:pt idx="14">
                  <c:v>17P</c:v>
                </c:pt>
                <c:pt idx="15">
                  <c:v>18P</c:v>
                </c:pt>
                <c:pt idx="16">
                  <c:v>19N</c:v>
                </c:pt>
                <c:pt idx="17">
                  <c:v>20K</c:v>
                </c:pt>
                <c:pt idx="18">
                  <c:v>21KPN</c:v>
                </c:pt>
                <c:pt idx="19">
                  <c:v>22K</c:v>
                </c:pt>
                <c:pt idx="20">
                  <c:v>23K</c:v>
                </c:pt>
                <c:pt idx="21">
                  <c:v>24P</c:v>
                </c:pt>
                <c:pt idx="22">
                  <c:v>26P</c:v>
                </c:pt>
                <c:pt idx="23">
                  <c:v>27P</c:v>
                </c:pt>
                <c:pt idx="24">
                  <c:v>28K</c:v>
                </c:pt>
                <c:pt idx="25">
                  <c:v>29K</c:v>
                </c:pt>
                <c:pt idx="26">
                  <c:v>30P</c:v>
                </c:pt>
                <c:pt idx="27">
                  <c:v>31KPN</c:v>
                </c:pt>
                <c:pt idx="28">
                  <c:v>32K</c:v>
                </c:pt>
                <c:pt idx="29">
                  <c:v>33P</c:v>
                </c:pt>
                <c:pt idx="30">
                  <c:v>34P</c:v>
                </c:pt>
                <c:pt idx="31">
                  <c:v>35P</c:v>
                </c:pt>
                <c:pt idx="32">
                  <c:v>36KPN</c:v>
                </c:pt>
                <c:pt idx="33">
                  <c:v>37K</c:v>
                </c:pt>
                <c:pt idx="34">
                  <c:v>38K</c:v>
                </c:pt>
              </c:strCache>
            </c:strRef>
          </c:cat>
          <c:val>
            <c:numRef>
              <c:f>'NOT EMERGED'!$C$2:$C$36</c:f>
              <c:numCache>
                <c:formatCode>General</c:formatCode>
                <c:ptCount val="3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B-489D-8B07-E454920CC0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964864"/>
        <c:axId val="108971136"/>
      </c:barChart>
      <c:catAx>
        <c:axId val="10896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strike="noStrike">
                    <a:solidFill>
                      <a:srgbClr val="000000"/>
                    </a:solidFill>
                    <a:latin typeface="Calibri"/>
                  </a:rPr>
                  <a:t>Φωλιές</a:t>
                </a:r>
                <a:r>
                  <a:rPr lang="el-GR" sz="800" b="0" i="0" strike="noStrike">
                    <a:solidFill>
                      <a:srgbClr val="000000"/>
                    </a:solidFill>
                    <a:latin typeface="Calibri"/>
                  </a:rPr>
                  <a:t>/Ν</a:t>
                </a:r>
                <a:r>
                  <a:rPr lang="en-US" sz="800" b="0" i="0" strike="noStrike">
                    <a:solidFill>
                      <a:srgbClr val="000000"/>
                    </a:solidFill>
                    <a:latin typeface="Calibri"/>
                  </a:rPr>
                  <a:t>ests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8971136"/>
        <c:crosses val="autoZero"/>
        <c:auto val="1"/>
        <c:lblAlgn val="ctr"/>
        <c:lblOffset val="100"/>
        <c:noMultiLvlLbl val="0"/>
      </c:catAx>
      <c:valAx>
        <c:axId val="10897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800" b="1" i="0" strike="noStrike">
                    <a:solidFill>
                      <a:srgbClr val="000000"/>
                    </a:solidFill>
                    <a:latin typeface="Calibri"/>
                  </a:rPr>
                  <a:t>Αριθ.αυγών/</a:t>
                </a:r>
                <a:r>
                  <a:rPr lang="en-US" sz="800" b="0" i="0" strike="noStrike">
                    <a:solidFill>
                      <a:srgbClr val="000000"/>
                    </a:solidFill>
                    <a:latin typeface="Calibri"/>
                  </a:rPr>
                  <a:t>Number of eggs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896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13698630136838"/>
          <c:y val="0.25651332406978539"/>
          <c:w val="0.10616438356164404"/>
          <c:h val="0.52104245792805304"/>
        </c:manualLayout>
      </c:layout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2</xdr:row>
      <xdr:rowOff>161925</xdr:rowOff>
    </xdr:from>
    <xdr:to>
      <xdr:col>17</xdr:col>
      <xdr:colOff>533399</xdr:colOff>
      <xdr:row>20</xdr:row>
      <xdr:rowOff>104774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</xdr:colOff>
      <xdr:row>0</xdr:row>
      <xdr:rowOff>238125</xdr:rowOff>
    </xdr:from>
    <xdr:to>
      <xdr:col>25</xdr:col>
      <xdr:colOff>442911</xdr:colOff>
      <xdr:row>12</xdr:row>
      <xdr:rowOff>69056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23813</xdr:colOff>
      <xdr:row>14</xdr:row>
      <xdr:rowOff>23813</xdr:rowOff>
    </xdr:from>
    <xdr:to>
      <xdr:col>7</xdr:col>
      <xdr:colOff>535782</xdr:colOff>
      <xdr:row>30</xdr:row>
      <xdr:rowOff>142875</xdr:rowOff>
    </xdr:to>
    <xdr:graphicFrame macro="">
      <xdr:nvGraphicFramePr>
        <xdr:cNvPr id="3" name="2 - Γράφημα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511970</xdr:colOff>
      <xdr:row>14</xdr:row>
      <xdr:rowOff>0</xdr:rowOff>
    </xdr:from>
    <xdr:to>
      <xdr:col>19</xdr:col>
      <xdr:colOff>452438</xdr:colOff>
      <xdr:row>30</xdr:row>
      <xdr:rowOff>119062</xdr:rowOff>
    </xdr:to>
    <xdr:graphicFrame macro="">
      <xdr:nvGraphicFramePr>
        <xdr:cNvPr id="4" name="3 - Γράφημα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0.73517</cdr:x>
      <cdr:y>0.03842</cdr:y>
    </cdr:from>
    <cdr:to>
      <cdr:x>0.98937</cdr:x>
      <cdr:y>0.14921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7905828" y="151442"/>
          <a:ext cx="2733597" cy="431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l-G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Πρώτη φωλιά (</a:t>
          </a:r>
          <a:r>
            <a:rPr lang="en-US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First nest)     8/6/2017  </a:t>
          </a:r>
        </a:p>
        <a:p xmlns:a="http://schemas.openxmlformats.org/drawingml/2006/main">
          <a:pPr algn="l" rtl="1">
            <a:defRPr sz="1000"/>
          </a:pPr>
          <a:r>
            <a:rPr lang="el-G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Τελευταία φωλιά (</a:t>
          </a:r>
          <a:r>
            <a:rPr lang="en-US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Last nest) 5/8/2017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77BC5CBC-AEF6-4085-9F5F-89C7FC04A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EB48659C-5EF3-4044-9B7E-089B01437E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0.73143</cdr:x>
      <cdr:y>0.15226</cdr:y>
    </cdr:from>
    <cdr:to>
      <cdr:x>0.98913</cdr:x>
      <cdr:y>0.36856</cdr:y>
    </cdr:to>
    <cdr:sp macro="" textlink="">
      <cdr:nvSpPr>
        <cdr:cNvPr id="6274052" name="CasellaDiTes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5778" y="593434"/>
          <a:ext cx="2773680" cy="838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l-G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Πρώτο συμβάν αποτυχημένης προσπάθειας</a:t>
          </a:r>
        </a:p>
        <a:p xmlns:a="http://schemas.openxmlformats.org/drawingml/2006/main">
          <a:pPr algn="l" rtl="1">
            <a:defRPr sz="1000"/>
          </a:pPr>
          <a:r>
            <a:rPr lang="el-G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First false crawl event)  7/6/2017</a:t>
          </a:r>
        </a:p>
        <a:p xmlns:a="http://schemas.openxmlformats.org/drawingml/2006/main"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  <a:p xmlns:a="http://schemas.openxmlformats.org/drawingml/2006/main"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</a:t>
          </a:r>
          <a:r>
            <a:rPr lang="el-G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ελευταίο συμβάν αποτυχημένης προσπάθειας</a:t>
          </a:r>
        </a:p>
        <a:p xmlns:a="http://schemas.openxmlformats.org/drawingml/2006/main"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  <a:r>
            <a:rPr lang="el-G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Last false crawl event 5/8/2017</a:t>
          </a:r>
        </a:p>
        <a:p xmlns:a="http://schemas.openxmlformats.org/drawingml/2006/main"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  <a:p xmlns:a="http://schemas.openxmlformats.org/drawingml/2006/main"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  <a:p xmlns:a="http://schemas.openxmlformats.org/drawingml/2006/main"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0</xdr:row>
      <xdr:rowOff>169333</xdr:rowOff>
    </xdr:from>
    <xdr:to>
      <xdr:col>11</xdr:col>
      <xdr:colOff>327024</xdr:colOff>
      <xdr:row>15</xdr:row>
      <xdr:rowOff>140758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391583</xdr:colOff>
      <xdr:row>0</xdr:row>
      <xdr:rowOff>137583</xdr:rowOff>
    </xdr:from>
    <xdr:to>
      <xdr:col>19</xdr:col>
      <xdr:colOff>458258</xdr:colOff>
      <xdr:row>15</xdr:row>
      <xdr:rowOff>109008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0.49975</cdr:x>
      <cdr:y>0.49976</cdr:y>
    </cdr:from>
    <cdr:to>
      <cdr:x>0.5385</cdr:x>
      <cdr:y>0.56379</cdr:y>
    </cdr:to>
    <cdr:sp macro="" textlink="">
      <cdr:nvSpPr>
        <cdr:cNvPr id="6276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8461" y="1421714"/>
          <a:ext cx="191881" cy="18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571499</xdr:rowOff>
    </xdr:from>
    <xdr:to>
      <xdr:col>16</xdr:col>
      <xdr:colOff>238125</xdr:colOff>
      <xdr:row>19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247650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597477</xdr:colOff>
      <xdr:row>13</xdr:row>
      <xdr:rowOff>25978</xdr:rowOff>
    </xdr:from>
    <xdr:to>
      <xdr:col>16</xdr:col>
      <xdr:colOff>250535</xdr:colOff>
      <xdr:row>21</xdr:row>
      <xdr:rowOff>103909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16</xdr:col>
      <xdr:colOff>371763</xdr:colOff>
      <xdr:row>11</xdr:row>
      <xdr:rowOff>46759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597478</xdr:colOff>
      <xdr:row>22</xdr:row>
      <xdr:rowOff>121228</xdr:rowOff>
    </xdr:from>
    <xdr:to>
      <xdr:col>16</xdr:col>
      <xdr:colOff>77355</xdr:colOff>
      <xdr:row>32</xdr:row>
      <xdr:rowOff>320386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35</xdr:row>
      <xdr:rowOff>0</xdr:rowOff>
    </xdr:from>
    <xdr:to>
      <xdr:col>16</xdr:col>
      <xdr:colOff>86013</xdr:colOff>
      <xdr:row>46</xdr:row>
      <xdr:rowOff>95249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523875</xdr:rowOff>
    </xdr:from>
    <xdr:to>
      <xdr:col>17</xdr:col>
      <xdr:colOff>352425</xdr:colOff>
      <xdr:row>17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428625</xdr:rowOff>
    </xdr:from>
    <xdr:to>
      <xdr:col>24</xdr:col>
      <xdr:colOff>161925</xdr:colOff>
      <xdr:row>15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27</xdr:col>
      <xdr:colOff>601662</xdr:colOff>
      <xdr:row>15</xdr:row>
      <xdr:rowOff>161925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23</xdr:col>
      <xdr:colOff>514350</xdr:colOff>
      <xdr:row>20</xdr:row>
      <xdr:rowOff>190500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409575</xdr:rowOff>
    </xdr:from>
    <xdr:to>
      <xdr:col>26</xdr:col>
      <xdr:colOff>95250</xdr:colOff>
      <xdr:row>16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28</xdr:col>
      <xdr:colOff>257175</xdr:colOff>
      <xdr:row>13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942975</xdr:rowOff>
    </xdr:from>
    <xdr:to>
      <xdr:col>30</xdr:col>
      <xdr:colOff>466725</xdr:colOff>
      <xdr:row>18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0</xdr:rowOff>
    </xdr:from>
    <xdr:to>
      <xdr:col>27</xdr:col>
      <xdr:colOff>85725</xdr:colOff>
      <xdr:row>18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katelios%20group%202018\2015\TELIKO%20-Nesting%20data%202015%20-%20Mounda%20bea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ST DATA "/>
      <sheetName val="FALSE CRAWLS DATA"/>
      <sheetName val="ΕΠΩΑΣΗΣ-INCUBATION"/>
      <sheetName val="ΧΕΛΩΝΕΣ-FEMALES "/>
      <sheetName val="ΚΑΤΑΝΟΜΗ ΦΩΛΙΩΝ- REGIONAL NEST"/>
      <sheetName val="ΕΠΩΑΣΘΕΝΤΑ-ΙNCUBATED "/>
      <sheetName val="ΕΚΚΟΛΑΨΗΣ-HATCHING"/>
      <sheetName val="ΝΕΚΡΑ ΣΤΗ ΦΩΛΙΑ -NOT EMERGED"/>
      <sheetName val="ΜΗ ΕΚΚΟΛΑΦΘΕΝΤΑ-UNHATCHED"/>
      <sheetName val=" ΑΥΓΑ ΑΝΑ ΦΩΛΙΑ-EGGS PER NESTS"/>
      <sheetName val="ΑΝΑΔΥΘΕΝΤΑ-EMERGED"/>
      <sheetName val="RELOCATED N"/>
      <sheetName val="ΠΕΡΙΕΧΟΜ ΦΩΛΙΑΣ-NEST CONTENT  "/>
      <sheetName val="FALSE CRAWLS PEAKS "/>
      <sheetName val="NEST &amp;FALSE-C EVENT "/>
      <sheetName val="ΧΩΡΙΚΗ ΚΑΤΑΝΟΜΗ DISTRIBUTION "/>
      <sheetName val="INTERNESTING"/>
      <sheetName val="N° of exits per tagged turtle"/>
    </sheetNames>
    <sheetDataSet>
      <sheetData sheetId="0"/>
      <sheetData sheetId="1"/>
      <sheetData sheetId="2">
        <row r="1">
          <cell r="B1" t="str">
            <v>DURATION OF INCUBATION</v>
          </cell>
        </row>
      </sheetData>
      <sheetData sheetId="3"/>
      <sheetData sheetId="4">
        <row r="2">
          <cell r="A2" t="str">
            <v>1 - 20</v>
          </cell>
        </row>
        <row r="3">
          <cell r="A3" t="str">
            <v>21 - 40</v>
          </cell>
        </row>
        <row r="4">
          <cell r="A4" t="str">
            <v>41 - 60</v>
          </cell>
        </row>
        <row r="5">
          <cell r="A5" t="str">
            <v>61 - 80</v>
          </cell>
        </row>
        <row r="6">
          <cell r="A6" t="str">
            <v>81 - 100</v>
          </cell>
        </row>
        <row r="7">
          <cell r="A7" t="str">
            <v>101 - 120</v>
          </cell>
        </row>
        <row r="8">
          <cell r="A8" t="str">
            <v>121 - 140</v>
          </cell>
        </row>
        <row r="9">
          <cell r="A9" t="str">
            <v>141 - 160</v>
          </cell>
        </row>
        <row r="10">
          <cell r="A10" t="str">
            <v>161 - 180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 xml:space="preserve">Ποταμάκια/ Potomakia </v>
          </cell>
          <cell r="B4" t="str">
            <v>Καμίνα/ Kaminia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7"/>
  <sheetViews>
    <sheetView topLeftCell="A23" workbookViewId="0">
      <selection activeCell="A30" sqref="A30"/>
    </sheetView>
  </sheetViews>
  <sheetFormatPr defaultRowHeight="15" x14ac:dyDescent="0.25"/>
  <cols>
    <col min="1" max="1" width="11.28515625" style="38" customWidth="1"/>
    <col min="2" max="2" width="18.140625" style="38" bestFit="1" customWidth="1"/>
    <col min="3" max="3" width="15.28515625" style="38" bestFit="1" customWidth="1"/>
    <col min="4" max="4" width="14.5703125" style="61" bestFit="1" customWidth="1"/>
    <col min="5" max="5" width="13.140625" style="38" bestFit="1" customWidth="1"/>
    <col min="6" max="6" width="12.140625" style="38" bestFit="1" customWidth="1"/>
    <col min="7" max="7" width="14" style="38" bestFit="1" customWidth="1"/>
    <col min="8" max="8" width="13.140625" style="38" bestFit="1" customWidth="1"/>
    <col min="9" max="10" width="9.140625" style="38"/>
    <col min="11" max="11" width="10.5703125" style="38" bestFit="1" customWidth="1"/>
    <col min="12" max="12" width="9.5703125" style="38" bestFit="1" customWidth="1"/>
    <col min="13" max="13" width="10.140625" style="38" bestFit="1" customWidth="1"/>
    <col min="14" max="14" width="11.42578125" style="38" bestFit="1" customWidth="1"/>
    <col min="15" max="15" width="11" style="38" bestFit="1" customWidth="1"/>
    <col min="16" max="16" width="10.28515625" style="38" bestFit="1" customWidth="1"/>
    <col min="17" max="18" width="10.7109375" style="38" bestFit="1" customWidth="1"/>
    <col min="19" max="19" width="10.28515625" style="38" bestFit="1" customWidth="1"/>
    <col min="20" max="20" width="10.85546875" style="69" bestFit="1" customWidth="1"/>
    <col min="21" max="21" width="26.5703125" style="61" bestFit="1" customWidth="1"/>
    <col min="22" max="22" width="22.85546875" style="312" customWidth="1"/>
    <col min="23" max="23" width="17.7109375" style="326" customWidth="1"/>
    <col min="24" max="24" width="22.28515625" style="304" customWidth="1"/>
    <col min="25" max="25" width="12.28515625" style="38" customWidth="1"/>
    <col min="26" max="26" width="9.140625" style="38"/>
    <col min="27" max="27" width="19.7109375" style="304" bestFit="1" customWidth="1"/>
    <col min="28" max="28" width="10.42578125" style="321" customWidth="1"/>
    <col min="29" max="29" width="9.140625" style="194"/>
    <col min="30" max="30" width="14.28515625" style="50" customWidth="1"/>
    <col min="31" max="32" width="9.140625" style="38"/>
    <col min="33" max="33" width="17.140625" style="38" bestFit="1" customWidth="1"/>
    <col min="34" max="16384" width="9.140625" style="38"/>
  </cols>
  <sheetData>
    <row r="1" spans="1:51" ht="19.5" thickBot="1" x14ac:dyDescent="0.3">
      <c r="A1" s="512" t="s">
        <v>52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4"/>
      <c r="V1" s="309"/>
      <c r="W1" s="324"/>
      <c r="X1" s="301"/>
      <c r="Y1" s="36"/>
      <c r="Z1" s="89"/>
      <c r="AA1" s="301"/>
      <c r="AB1" s="349"/>
      <c r="AD1" s="98"/>
      <c r="AE1" s="509" t="s">
        <v>54</v>
      </c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1"/>
    </row>
    <row r="2" spans="1:51" ht="15.75" customHeight="1" thickBot="1" x14ac:dyDescent="0.3">
      <c r="A2" s="525" t="s">
        <v>53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7"/>
      <c r="V2" s="310"/>
      <c r="W2" s="325"/>
      <c r="X2" s="302"/>
      <c r="Y2" s="300"/>
      <c r="Z2" s="340"/>
      <c r="AA2" s="302"/>
      <c r="AB2" s="320"/>
      <c r="AC2" s="234"/>
      <c r="AD2" s="98"/>
      <c r="AE2" s="506" t="s">
        <v>55</v>
      </c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8"/>
    </row>
    <row r="3" spans="1:51" ht="35.25" customHeight="1" x14ac:dyDescent="0.25">
      <c r="A3" s="235"/>
      <c r="B3" s="236"/>
      <c r="C3" s="236"/>
      <c r="D3" s="237"/>
      <c r="E3" s="238"/>
      <c r="F3" s="3"/>
      <c r="G3" s="4"/>
      <c r="H3" s="1"/>
      <c r="I3" s="1"/>
      <c r="J3" s="1"/>
      <c r="K3" s="1"/>
      <c r="L3" s="1"/>
      <c r="M3" s="1"/>
      <c r="N3" s="1"/>
      <c r="O3" s="5"/>
      <c r="P3" s="6"/>
      <c r="Q3" s="239"/>
      <c r="R3" s="239"/>
      <c r="S3" s="239"/>
      <c r="T3" s="240"/>
      <c r="U3" s="241"/>
      <c r="V3" s="522" t="s">
        <v>415</v>
      </c>
      <c r="W3" s="523"/>
      <c r="X3" s="523"/>
      <c r="Y3" s="523"/>
      <c r="Z3" s="523"/>
      <c r="AA3" s="523"/>
      <c r="AB3" s="523"/>
      <c r="AC3" s="523"/>
      <c r="AD3" s="204"/>
      <c r="AE3" s="214"/>
      <c r="AF3" s="215"/>
      <c r="AG3" s="216"/>
      <c r="AH3" s="217"/>
      <c r="AI3" s="218"/>
      <c r="AJ3" s="216"/>
      <c r="AK3" s="219"/>
      <c r="AL3" s="220"/>
      <c r="AM3" s="221"/>
      <c r="AN3" s="221"/>
      <c r="AO3" s="220"/>
      <c r="AP3" s="221"/>
      <c r="AQ3" s="219"/>
      <c r="AR3" s="218"/>
      <c r="AS3" s="219"/>
      <c r="AT3" s="219"/>
      <c r="AU3" s="218"/>
      <c r="AV3" s="219"/>
      <c r="AW3" s="219"/>
      <c r="AX3" s="219"/>
      <c r="AY3" s="222"/>
    </row>
    <row r="4" spans="1:51" ht="51.75" customHeight="1" x14ac:dyDescent="0.25">
      <c r="A4" s="231"/>
      <c r="B4" s="232"/>
      <c r="C4" s="232"/>
      <c r="D4" s="233"/>
      <c r="E4" s="2"/>
      <c r="F4" s="3"/>
      <c r="G4" s="4"/>
      <c r="H4" s="1"/>
      <c r="I4" s="1"/>
      <c r="J4" s="1"/>
      <c r="K4" s="1"/>
      <c r="L4" s="1"/>
      <c r="M4" s="1"/>
      <c r="N4" s="1"/>
      <c r="O4" s="5"/>
      <c r="P4" s="6"/>
      <c r="Q4" s="49"/>
      <c r="R4" s="49"/>
      <c r="S4" s="49"/>
      <c r="T4" s="63"/>
      <c r="U4" s="196"/>
      <c r="V4" s="515" t="s">
        <v>414</v>
      </c>
      <c r="W4" s="528" t="s">
        <v>416</v>
      </c>
      <c r="X4" s="528"/>
      <c r="Y4" s="528"/>
      <c r="Z4" s="528"/>
      <c r="AA4" s="528"/>
      <c r="AB4" s="524" t="s">
        <v>0</v>
      </c>
      <c r="AC4" s="524"/>
      <c r="AD4" s="205"/>
      <c r="AE4" s="223"/>
      <c r="AF4" s="207"/>
      <c r="AG4" s="208"/>
      <c r="AH4" s="209"/>
      <c r="AI4" s="210"/>
      <c r="AJ4" s="208"/>
      <c r="AK4" s="211"/>
      <c r="AL4" s="212"/>
      <c r="AM4" s="213"/>
      <c r="AN4" s="213"/>
      <c r="AO4" s="212"/>
      <c r="AP4" s="213"/>
      <c r="AQ4" s="211"/>
      <c r="AR4" s="210"/>
      <c r="AS4" s="211"/>
      <c r="AT4" s="211"/>
      <c r="AU4" s="210"/>
      <c r="AV4" s="211"/>
      <c r="AW4" s="211"/>
      <c r="AX4" s="211"/>
      <c r="AY4" s="224"/>
    </row>
    <row r="5" spans="1:51" ht="69.75" customHeight="1" x14ac:dyDescent="0.25">
      <c r="A5" s="243" t="s">
        <v>1</v>
      </c>
      <c r="B5" s="243" t="s">
        <v>2</v>
      </c>
      <c r="C5" s="243" t="s">
        <v>3</v>
      </c>
      <c r="D5" s="244" t="s">
        <v>4</v>
      </c>
      <c r="E5" s="244"/>
      <c r="F5" s="245" t="s">
        <v>5</v>
      </c>
      <c r="G5" s="245" t="s">
        <v>6</v>
      </c>
      <c r="H5" s="245" t="s">
        <v>7</v>
      </c>
      <c r="I5" s="245" t="s">
        <v>8</v>
      </c>
      <c r="J5" s="245" t="s">
        <v>9</v>
      </c>
      <c r="K5" s="245" t="s">
        <v>10</v>
      </c>
      <c r="L5" s="245" t="s">
        <v>11</v>
      </c>
      <c r="M5" s="245"/>
      <c r="N5" s="245"/>
      <c r="O5" s="246" t="s">
        <v>12</v>
      </c>
      <c r="P5" s="246" t="s">
        <v>13</v>
      </c>
      <c r="Q5" s="246"/>
      <c r="R5" s="246"/>
      <c r="S5" s="246"/>
      <c r="T5" s="246"/>
      <c r="U5" s="247"/>
      <c r="V5" s="516"/>
      <c r="W5" s="518" t="s">
        <v>414</v>
      </c>
      <c r="X5" s="529" t="s">
        <v>417</v>
      </c>
      <c r="Y5" s="529"/>
      <c r="Z5" s="529"/>
      <c r="AA5" s="286" t="s">
        <v>418</v>
      </c>
      <c r="AB5" s="520" t="s">
        <v>414</v>
      </c>
      <c r="AC5" s="347"/>
      <c r="AD5" s="197"/>
      <c r="AE5" s="225" t="s">
        <v>14</v>
      </c>
      <c r="AF5" s="208" t="s">
        <v>15</v>
      </c>
      <c r="AG5" s="208" t="s">
        <v>16</v>
      </c>
      <c r="AH5" s="210" t="s">
        <v>17</v>
      </c>
      <c r="AI5" s="208" t="s">
        <v>15</v>
      </c>
      <c r="AJ5" s="211" t="s">
        <v>18</v>
      </c>
      <c r="AK5" s="210" t="s">
        <v>19</v>
      </c>
      <c r="AL5" s="211" t="s">
        <v>15</v>
      </c>
      <c r="AM5" s="211" t="s">
        <v>18</v>
      </c>
      <c r="AN5" s="210" t="s">
        <v>20</v>
      </c>
      <c r="AO5" s="211" t="s">
        <v>15</v>
      </c>
      <c r="AP5" s="211" t="s">
        <v>18</v>
      </c>
      <c r="AQ5" s="210" t="s">
        <v>21</v>
      </c>
      <c r="AR5" s="211" t="s">
        <v>15</v>
      </c>
      <c r="AS5" s="211" t="s">
        <v>18</v>
      </c>
      <c r="AT5" s="210" t="s">
        <v>22</v>
      </c>
      <c r="AU5" s="211" t="s">
        <v>15</v>
      </c>
      <c r="AV5" s="211" t="s">
        <v>18</v>
      </c>
      <c r="AW5" s="210" t="s">
        <v>22</v>
      </c>
      <c r="AX5" s="211" t="s">
        <v>15</v>
      </c>
      <c r="AY5" s="224" t="s">
        <v>18</v>
      </c>
    </row>
    <row r="6" spans="1:51" ht="74.25" customHeight="1" thickBot="1" x14ac:dyDescent="0.3">
      <c r="A6" s="248" t="s">
        <v>23</v>
      </c>
      <c r="B6" s="249" t="s">
        <v>24</v>
      </c>
      <c r="C6" s="249" t="s">
        <v>25</v>
      </c>
      <c r="D6" s="250" t="s">
        <v>26</v>
      </c>
      <c r="E6" s="251" t="s">
        <v>27</v>
      </c>
      <c r="F6" s="252" t="s">
        <v>28</v>
      </c>
      <c r="G6" s="251" t="s">
        <v>29</v>
      </c>
      <c r="H6" s="251" t="s">
        <v>30</v>
      </c>
      <c r="I6" s="251" t="s">
        <v>31</v>
      </c>
      <c r="J6" s="251" t="s">
        <v>32</v>
      </c>
      <c r="K6" s="251" t="s">
        <v>33</v>
      </c>
      <c r="L6" s="251" t="s">
        <v>34</v>
      </c>
      <c r="M6" s="251" t="s">
        <v>379</v>
      </c>
      <c r="N6" s="251" t="s">
        <v>380</v>
      </c>
      <c r="O6" s="253" t="s">
        <v>35</v>
      </c>
      <c r="P6" s="254" t="s">
        <v>36</v>
      </c>
      <c r="Q6" s="249" t="s">
        <v>260</v>
      </c>
      <c r="R6" s="249" t="s">
        <v>261</v>
      </c>
      <c r="S6" s="249" t="s">
        <v>262</v>
      </c>
      <c r="T6" s="249" t="s">
        <v>413</v>
      </c>
      <c r="U6" s="255"/>
      <c r="V6" s="517"/>
      <c r="W6" s="519"/>
      <c r="X6" s="337" t="s">
        <v>414</v>
      </c>
      <c r="Y6" s="332" t="s">
        <v>37</v>
      </c>
      <c r="Z6" s="341" t="s">
        <v>38</v>
      </c>
      <c r="AA6" s="345" t="s">
        <v>414</v>
      </c>
      <c r="AB6" s="521"/>
      <c r="AC6" s="348" t="s">
        <v>39</v>
      </c>
      <c r="AD6" s="206" t="s">
        <v>40</v>
      </c>
      <c r="AE6" s="226" t="s">
        <v>41</v>
      </c>
      <c r="AF6" s="227" t="s">
        <v>42</v>
      </c>
      <c r="AG6" s="227" t="s">
        <v>43</v>
      </c>
      <c r="AH6" s="228" t="s">
        <v>44</v>
      </c>
      <c r="AI6" s="227" t="s">
        <v>42</v>
      </c>
      <c r="AJ6" s="229" t="s">
        <v>45</v>
      </c>
      <c r="AK6" s="228" t="s">
        <v>46</v>
      </c>
      <c r="AL6" s="229" t="s">
        <v>42</v>
      </c>
      <c r="AM6" s="229" t="s">
        <v>45</v>
      </c>
      <c r="AN6" s="228" t="s">
        <v>47</v>
      </c>
      <c r="AO6" s="229" t="s">
        <v>42</v>
      </c>
      <c r="AP6" s="229" t="s">
        <v>45</v>
      </c>
      <c r="AQ6" s="228" t="s">
        <v>48</v>
      </c>
      <c r="AR6" s="229" t="s">
        <v>42</v>
      </c>
      <c r="AS6" s="229" t="s">
        <v>45</v>
      </c>
      <c r="AT6" s="228" t="s">
        <v>49</v>
      </c>
      <c r="AU6" s="229" t="s">
        <v>42</v>
      </c>
      <c r="AV6" s="229" t="s">
        <v>45</v>
      </c>
      <c r="AW6" s="228" t="s">
        <v>50</v>
      </c>
      <c r="AX6" s="229" t="s">
        <v>42</v>
      </c>
      <c r="AY6" s="230" t="s">
        <v>45</v>
      </c>
    </row>
    <row r="7" spans="1:51" s="56" customFormat="1" ht="15.75" thickBot="1" x14ac:dyDescent="0.3">
      <c r="A7" s="430" t="s">
        <v>279</v>
      </c>
      <c r="B7" s="431" t="s">
        <v>56</v>
      </c>
      <c r="C7" s="431" t="s">
        <v>59</v>
      </c>
      <c r="D7" s="432">
        <v>42894</v>
      </c>
      <c r="E7" s="431" t="s">
        <v>56</v>
      </c>
      <c r="F7" s="431" t="s">
        <v>56</v>
      </c>
      <c r="G7" s="431" t="s">
        <v>56</v>
      </c>
      <c r="H7" s="431" t="s">
        <v>56</v>
      </c>
      <c r="I7" s="431" t="s">
        <v>56</v>
      </c>
      <c r="J7" s="431" t="s">
        <v>56</v>
      </c>
      <c r="K7" s="431" t="s">
        <v>56</v>
      </c>
      <c r="L7" s="431" t="s">
        <v>56</v>
      </c>
      <c r="M7" s="431" t="s">
        <v>56</v>
      </c>
      <c r="N7" s="431" t="s">
        <v>56</v>
      </c>
      <c r="O7" s="431" t="s">
        <v>56</v>
      </c>
      <c r="P7" s="431" t="s">
        <v>56</v>
      </c>
      <c r="Q7" s="187">
        <v>17.5</v>
      </c>
      <c r="R7" s="187">
        <v>57.33</v>
      </c>
      <c r="S7" s="187">
        <v>25.49</v>
      </c>
      <c r="T7" s="188">
        <v>22.36</v>
      </c>
      <c r="U7" s="433"/>
      <c r="V7" s="311">
        <f t="shared" ref="V7:V48" si="0">SUM(W7,AB7)</f>
        <v>69</v>
      </c>
      <c r="W7" s="350">
        <f t="shared" ref="W7:W49" si="1">SUM(X7,AA7)</f>
        <v>63</v>
      </c>
      <c r="X7" s="307">
        <f t="shared" ref="X7:X47" si="2">SUM(Y7:Z7)</f>
        <v>52</v>
      </c>
      <c r="Y7" s="333">
        <v>52</v>
      </c>
      <c r="Z7" s="435">
        <v>0</v>
      </c>
      <c r="AA7" s="436">
        <v>11</v>
      </c>
      <c r="AB7" s="434">
        <v>6</v>
      </c>
      <c r="AC7" s="437">
        <v>6</v>
      </c>
      <c r="AD7" s="438">
        <v>42964</v>
      </c>
      <c r="AG7" s="452">
        <f>AD7-10</f>
        <v>42954</v>
      </c>
      <c r="AH7" s="56">
        <f t="shared" ref="AH7:AH48" si="3">ABS(D7-AG7)</f>
        <v>60</v>
      </c>
    </row>
    <row r="8" spans="1:51" s="56" customFormat="1" ht="15.75" thickBot="1" x14ac:dyDescent="0.3">
      <c r="A8" s="131" t="s">
        <v>280</v>
      </c>
      <c r="B8" s="59" t="s">
        <v>107</v>
      </c>
      <c r="C8" s="11" t="s">
        <v>61</v>
      </c>
      <c r="D8" s="82">
        <v>42895</v>
      </c>
      <c r="E8" s="11">
        <v>88</v>
      </c>
      <c r="F8" s="11">
        <v>78</v>
      </c>
      <c r="G8" s="11">
        <v>80</v>
      </c>
      <c r="H8" s="11" t="s">
        <v>117</v>
      </c>
      <c r="I8" s="19">
        <v>1.3888888888888888E-2</v>
      </c>
      <c r="J8" s="19">
        <v>1.7361111111111112E-2</v>
      </c>
      <c r="K8" s="11" t="s">
        <v>56</v>
      </c>
      <c r="L8" s="19">
        <v>9.0277777777777776E-2</v>
      </c>
      <c r="M8" s="11" t="s">
        <v>56</v>
      </c>
      <c r="N8" s="11" t="s">
        <v>56</v>
      </c>
      <c r="O8" s="19">
        <v>0.11666666666666665</v>
      </c>
      <c r="P8" s="19">
        <v>0.11944444444444445</v>
      </c>
      <c r="Q8" s="51">
        <v>17.670000000000002</v>
      </c>
      <c r="R8" s="51">
        <v>67.33</v>
      </c>
      <c r="S8" s="11">
        <v>22.83</v>
      </c>
      <c r="T8" s="51">
        <v>18.95</v>
      </c>
      <c r="U8" s="287"/>
      <c r="V8" s="311">
        <f t="shared" si="0"/>
        <v>145</v>
      </c>
      <c r="W8" s="350">
        <f t="shared" si="1"/>
        <v>143</v>
      </c>
      <c r="X8" s="307">
        <f t="shared" si="2"/>
        <v>137</v>
      </c>
      <c r="Y8" s="56">
        <v>132</v>
      </c>
      <c r="Z8" s="287">
        <v>5</v>
      </c>
      <c r="AA8" s="303">
        <v>6</v>
      </c>
      <c r="AB8" s="303">
        <v>2</v>
      </c>
      <c r="AC8" s="316">
        <v>2</v>
      </c>
      <c r="AD8" s="199">
        <v>42953</v>
      </c>
      <c r="AG8" s="452">
        <f>AD8-10</f>
        <v>42943</v>
      </c>
      <c r="AH8" s="56">
        <f t="shared" si="3"/>
        <v>48</v>
      </c>
    </row>
    <row r="9" spans="1:51" s="56" customFormat="1" ht="15.75" thickBot="1" x14ac:dyDescent="0.3">
      <c r="A9" s="131" t="s">
        <v>461</v>
      </c>
      <c r="B9" s="11" t="s">
        <v>56</v>
      </c>
      <c r="C9" s="11" t="s">
        <v>62</v>
      </c>
      <c r="D9" s="82">
        <v>42898</v>
      </c>
      <c r="E9" s="11" t="s">
        <v>56</v>
      </c>
      <c r="F9" s="11" t="s">
        <v>56</v>
      </c>
      <c r="G9" s="11" t="s">
        <v>56</v>
      </c>
      <c r="H9" s="11" t="s">
        <v>56</v>
      </c>
      <c r="I9" s="11" t="s">
        <v>56</v>
      </c>
      <c r="J9" s="11" t="s">
        <v>56</v>
      </c>
      <c r="K9" s="11" t="s">
        <v>56</v>
      </c>
      <c r="L9" s="11" t="s">
        <v>56</v>
      </c>
      <c r="M9" s="11" t="s">
        <v>56</v>
      </c>
      <c r="N9" s="11" t="s">
        <v>56</v>
      </c>
      <c r="O9" s="11" t="s">
        <v>56</v>
      </c>
      <c r="P9" s="11" t="s">
        <v>56</v>
      </c>
      <c r="Q9" s="51">
        <v>10</v>
      </c>
      <c r="R9" s="51">
        <v>52.33</v>
      </c>
      <c r="S9" s="51">
        <v>26.57</v>
      </c>
      <c r="T9" s="64">
        <v>24</v>
      </c>
      <c r="U9" s="288"/>
      <c r="V9" s="311">
        <f t="shared" si="0"/>
        <v>82</v>
      </c>
      <c r="W9" s="350">
        <f t="shared" si="1"/>
        <v>54</v>
      </c>
      <c r="X9" s="307">
        <f t="shared" si="2"/>
        <v>51</v>
      </c>
      <c r="Y9" s="333">
        <v>50</v>
      </c>
      <c r="Z9" s="287">
        <v>1</v>
      </c>
      <c r="AA9" s="303">
        <v>3</v>
      </c>
      <c r="AB9" s="303">
        <v>28</v>
      </c>
      <c r="AC9" s="316">
        <v>28</v>
      </c>
      <c r="AD9" s="199">
        <v>42969</v>
      </c>
      <c r="AG9" s="452">
        <f t="shared" ref="AG9:AG49" si="4">AD9-10</f>
        <v>42959</v>
      </c>
      <c r="AH9" s="56">
        <f t="shared" si="3"/>
        <v>61</v>
      </c>
    </row>
    <row r="10" spans="1:51" s="56" customFormat="1" ht="15.75" thickBot="1" x14ac:dyDescent="0.3">
      <c r="A10" s="131" t="s">
        <v>282</v>
      </c>
      <c r="B10" s="11" t="s">
        <v>163</v>
      </c>
      <c r="C10" s="11" t="s">
        <v>63</v>
      </c>
      <c r="D10" s="82">
        <v>42901</v>
      </c>
      <c r="E10" s="11">
        <v>78</v>
      </c>
      <c r="F10" s="11">
        <v>71</v>
      </c>
      <c r="G10" s="11">
        <v>71</v>
      </c>
      <c r="H10" s="11">
        <v>53</v>
      </c>
      <c r="I10" s="11" t="s">
        <v>56</v>
      </c>
      <c r="J10" s="11" t="s">
        <v>56</v>
      </c>
      <c r="K10" s="19">
        <v>3.4722222222222224E-2</v>
      </c>
      <c r="L10" s="19">
        <v>4.027777777777778E-2</v>
      </c>
      <c r="M10" s="11" t="s">
        <v>56</v>
      </c>
      <c r="N10" s="11" t="s">
        <v>56</v>
      </c>
      <c r="O10" s="19">
        <v>7.6388888888888895E-2</v>
      </c>
      <c r="P10" s="19">
        <v>7.9861111111111105E-2</v>
      </c>
      <c r="Q10" s="51">
        <v>6.25</v>
      </c>
      <c r="R10" s="51">
        <v>56.33</v>
      </c>
      <c r="S10" s="11">
        <v>14.1</v>
      </c>
      <c r="T10" s="51">
        <v>9.5</v>
      </c>
      <c r="U10" s="287"/>
      <c r="V10" s="311">
        <f t="shared" si="0"/>
        <v>127</v>
      </c>
      <c r="W10" s="350">
        <f t="shared" si="1"/>
        <v>101</v>
      </c>
      <c r="X10" s="307">
        <f t="shared" si="2"/>
        <v>99</v>
      </c>
      <c r="Y10" s="333">
        <v>99</v>
      </c>
      <c r="Z10" s="287">
        <v>0</v>
      </c>
      <c r="AA10" s="303">
        <v>2</v>
      </c>
      <c r="AB10" s="303">
        <v>26</v>
      </c>
      <c r="AC10" s="316">
        <v>24</v>
      </c>
      <c r="AD10" s="199">
        <v>42958</v>
      </c>
      <c r="AG10" s="452">
        <f t="shared" si="4"/>
        <v>42948</v>
      </c>
      <c r="AH10" s="56">
        <f t="shared" si="3"/>
        <v>47</v>
      </c>
    </row>
    <row r="11" spans="1:51" s="56" customFormat="1" ht="15.75" thickBot="1" x14ac:dyDescent="0.3">
      <c r="A11" s="131" t="s">
        <v>97</v>
      </c>
      <c r="B11" s="11" t="s">
        <v>64</v>
      </c>
      <c r="C11" s="11" t="s">
        <v>65</v>
      </c>
      <c r="D11" s="82">
        <v>42902</v>
      </c>
      <c r="E11" s="11">
        <v>70</v>
      </c>
      <c r="F11" s="11">
        <v>60</v>
      </c>
      <c r="G11" s="11">
        <v>66</v>
      </c>
      <c r="H11" s="11">
        <v>48</v>
      </c>
      <c r="I11" s="11" t="s">
        <v>56</v>
      </c>
      <c r="J11" s="11" t="s">
        <v>56</v>
      </c>
      <c r="K11" s="11" t="s">
        <v>56</v>
      </c>
      <c r="L11" s="19">
        <v>0.9868055555555556</v>
      </c>
      <c r="M11" s="11" t="s">
        <v>56</v>
      </c>
      <c r="N11" s="11" t="s">
        <v>56</v>
      </c>
      <c r="O11" s="19">
        <v>1.5972222222222224E-2</v>
      </c>
      <c r="P11" s="19">
        <v>1.8749999999999999E-2</v>
      </c>
      <c r="Q11" s="51">
        <v>6.67</v>
      </c>
      <c r="R11" s="51">
        <v>47.33</v>
      </c>
      <c r="S11" s="11">
        <v>18</v>
      </c>
      <c r="T11" s="51">
        <v>13.7</v>
      </c>
      <c r="U11" s="287"/>
      <c r="V11" s="311">
        <f t="shared" si="0"/>
        <v>74</v>
      </c>
      <c r="W11" s="350">
        <f t="shared" si="1"/>
        <v>66</v>
      </c>
      <c r="X11" s="307">
        <f t="shared" si="2"/>
        <v>64</v>
      </c>
      <c r="Y11" s="333">
        <v>64</v>
      </c>
      <c r="Z11" s="287">
        <v>0</v>
      </c>
      <c r="AA11" s="303">
        <v>2</v>
      </c>
      <c r="AB11" s="303">
        <v>8</v>
      </c>
      <c r="AC11" s="316">
        <v>8</v>
      </c>
      <c r="AD11" s="199">
        <v>42985</v>
      </c>
      <c r="AG11" s="452">
        <f t="shared" si="4"/>
        <v>42975</v>
      </c>
      <c r="AH11" s="56">
        <f t="shared" si="3"/>
        <v>73</v>
      </c>
    </row>
    <row r="12" spans="1:51" s="56" customFormat="1" ht="15.75" thickBot="1" x14ac:dyDescent="0.3">
      <c r="A12" s="131" t="s">
        <v>283</v>
      </c>
      <c r="B12" s="11" t="s">
        <v>66</v>
      </c>
      <c r="C12" s="11" t="s">
        <v>67</v>
      </c>
      <c r="D12" s="82">
        <v>42903</v>
      </c>
      <c r="E12" s="11">
        <v>80</v>
      </c>
      <c r="F12" s="11">
        <v>74</v>
      </c>
      <c r="G12" s="11">
        <v>75</v>
      </c>
      <c r="H12" s="11">
        <v>58</v>
      </c>
      <c r="I12" s="11" t="s">
        <v>56</v>
      </c>
      <c r="J12" s="11" t="s">
        <v>56</v>
      </c>
      <c r="K12" s="11" t="s">
        <v>56</v>
      </c>
      <c r="L12" s="11" t="s">
        <v>56</v>
      </c>
      <c r="M12" s="11" t="s">
        <v>56</v>
      </c>
      <c r="N12" s="11" t="s">
        <v>56</v>
      </c>
      <c r="O12" s="11" t="s">
        <v>56</v>
      </c>
      <c r="P12" s="11" t="s">
        <v>56</v>
      </c>
      <c r="Q12" s="51">
        <v>10</v>
      </c>
      <c r="R12" s="51">
        <v>55</v>
      </c>
      <c r="S12" s="51">
        <v>15.3</v>
      </c>
      <c r="T12" s="64">
        <v>12.4</v>
      </c>
      <c r="U12" s="288"/>
      <c r="V12" s="311">
        <f t="shared" si="0"/>
        <v>102</v>
      </c>
      <c r="W12" s="350">
        <f t="shared" si="1"/>
        <v>87</v>
      </c>
      <c r="X12" s="307">
        <f t="shared" si="2"/>
        <v>73</v>
      </c>
      <c r="Y12" s="333">
        <v>73</v>
      </c>
      <c r="Z12" s="287">
        <v>0</v>
      </c>
      <c r="AA12" s="303">
        <v>14</v>
      </c>
      <c r="AB12" s="303">
        <v>15</v>
      </c>
      <c r="AC12" s="316">
        <v>13</v>
      </c>
      <c r="AD12" s="199">
        <v>42978</v>
      </c>
      <c r="AG12" s="452">
        <f t="shared" si="4"/>
        <v>42968</v>
      </c>
      <c r="AH12" s="56">
        <f t="shared" si="3"/>
        <v>65</v>
      </c>
    </row>
    <row r="13" spans="1:51" s="56" customFormat="1" ht="15.75" thickBot="1" x14ac:dyDescent="0.3">
      <c r="A13" s="131" t="s">
        <v>462</v>
      </c>
      <c r="B13" s="11" t="s">
        <v>56</v>
      </c>
      <c r="C13" s="11" t="s">
        <v>92</v>
      </c>
      <c r="D13" s="82">
        <v>42905</v>
      </c>
      <c r="E13" s="11" t="s">
        <v>56</v>
      </c>
      <c r="F13" s="11" t="s">
        <v>56</v>
      </c>
      <c r="G13" s="11" t="s">
        <v>56</v>
      </c>
      <c r="H13" s="11" t="s">
        <v>56</v>
      </c>
      <c r="I13" s="11" t="s">
        <v>56</v>
      </c>
      <c r="J13" s="11" t="s">
        <v>56</v>
      </c>
      <c r="K13" s="11" t="s">
        <v>56</v>
      </c>
      <c r="L13" s="11" t="s">
        <v>56</v>
      </c>
      <c r="M13" s="11" t="s">
        <v>56</v>
      </c>
      <c r="N13" s="11" t="s">
        <v>56</v>
      </c>
      <c r="O13" s="11" t="s">
        <v>56</v>
      </c>
      <c r="P13" s="11" t="s">
        <v>56</v>
      </c>
      <c r="Q13" s="51">
        <v>14.33</v>
      </c>
      <c r="R13" s="51">
        <v>57</v>
      </c>
      <c r="S13" s="51">
        <v>26.11</v>
      </c>
      <c r="T13" s="64">
        <v>22.24</v>
      </c>
      <c r="U13" s="288"/>
      <c r="V13" s="311">
        <f t="shared" si="0"/>
        <v>72</v>
      </c>
      <c r="W13" s="350">
        <f t="shared" si="1"/>
        <v>60</v>
      </c>
      <c r="X13" s="307">
        <f t="shared" si="2"/>
        <v>58</v>
      </c>
      <c r="Y13" s="333">
        <v>58</v>
      </c>
      <c r="Z13" s="287">
        <v>0</v>
      </c>
      <c r="AA13" s="303">
        <v>2</v>
      </c>
      <c r="AB13" s="303">
        <v>12</v>
      </c>
      <c r="AC13" s="316">
        <v>12</v>
      </c>
      <c r="AD13" s="199">
        <v>42968</v>
      </c>
      <c r="AG13" s="452">
        <f t="shared" si="4"/>
        <v>42958</v>
      </c>
      <c r="AH13" s="56">
        <f t="shared" si="3"/>
        <v>53</v>
      </c>
    </row>
    <row r="14" spans="1:51" s="56" customFormat="1" ht="15.75" thickBot="1" x14ac:dyDescent="0.3">
      <c r="A14" s="131" t="s">
        <v>286</v>
      </c>
      <c r="B14" s="11" t="s">
        <v>56</v>
      </c>
      <c r="C14" s="11" t="s">
        <v>59</v>
      </c>
      <c r="D14" s="82">
        <v>42908</v>
      </c>
      <c r="E14" s="11" t="s">
        <v>56</v>
      </c>
      <c r="F14" s="11" t="s">
        <v>56</v>
      </c>
      <c r="G14" s="11" t="s">
        <v>56</v>
      </c>
      <c r="H14" s="11" t="s">
        <v>56</v>
      </c>
      <c r="I14" s="19">
        <v>6.25E-2</v>
      </c>
      <c r="J14" s="11" t="s">
        <v>51</v>
      </c>
      <c r="K14" s="11" t="s">
        <v>56</v>
      </c>
      <c r="L14" s="11" t="s">
        <v>56</v>
      </c>
      <c r="M14" s="11" t="s">
        <v>56</v>
      </c>
      <c r="N14" s="11" t="s">
        <v>56</v>
      </c>
      <c r="O14" s="11" t="s">
        <v>56</v>
      </c>
      <c r="P14" s="11" t="s">
        <v>56</v>
      </c>
      <c r="Q14" s="51">
        <v>10.5</v>
      </c>
      <c r="R14" s="51">
        <v>58</v>
      </c>
      <c r="S14" s="51">
        <v>30</v>
      </c>
      <c r="T14" s="64">
        <v>26.38</v>
      </c>
      <c r="U14" s="288"/>
      <c r="V14" s="311">
        <f t="shared" si="0"/>
        <v>99</v>
      </c>
      <c r="W14" s="350">
        <f t="shared" si="1"/>
        <v>83</v>
      </c>
      <c r="X14" s="307">
        <f t="shared" si="2"/>
        <v>83</v>
      </c>
      <c r="Y14" s="333">
        <v>83</v>
      </c>
      <c r="Z14" s="287">
        <v>0</v>
      </c>
      <c r="AA14" s="303">
        <v>0</v>
      </c>
      <c r="AB14" s="303">
        <v>16</v>
      </c>
      <c r="AC14" s="316">
        <v>14</v>
      </c>
      <c r="AD14" s="199">
        <v>42984</v>
      </c>
      <c r="AG14" s="452">
        <f t="shared" si="4"/>
        <v>42974</v>
      </c>
      <c r="AH14" s="56">
        <f t="shared" si="3"/>
        <v>66</v>
      </c>
    </row>
    <row r="15" spans="1:51" s="56" customFormat="1" ht="15.75" thickBot="1" x14ac:dyDescent="0.3">
      <c r="A15" s="131" t="s">
        <v>285</v>
      </c>
      <c r="B15" s="11" t="s">
        <v>103</v>
      </c>
      <c r="C15" s="11" t="s">
        <v>110</v>
      </c>
      <c r="D15" s="82">
        <v>42909</v>
      </c>
      <c r="E15" s="11">
        <v>76.5</v>
      </c>
      <c r="F15" s="11">
        <v>71</v>
      </c>
      <c r="G15" s="11">
        <v>70</v>
      </c>
      <c r="H15" s="11">
        <v>58</v>
      </c>
      <c r="I15" s="11" t="s">
        <v>56</v>
      </c>
      <c r="J15" s="11" t="s">
        <v>56</v>
      </c>
      <c r="K15" s="11" t="s">
        <v>56</v>
      </c>
      <c r="L15" s="19">
        <v>0.98263888888888884</v>
      </c>
      <c r="M15" s="11" t="s">
        <v>56</v>
      </c>
      <c r="N15" s="11" t="s">
        <v>56</v>
      </c>
      <c r="O15" s="11" t="s">
        <v>56</v>
      </c>
      <c r="P15" s="11" t="s">
        <v>56</v>
      </c>
      <c r="Q15" s="51">
        <v>16.670000000000002</v>
      </c>
      <c r="R15" s="51">
        <v>62.67</v>
      </c>
      <c r="S15" s="51">
        <v>15.4</v>
      </c>
      <c r="T15" s="64">
        <v>11.2</v>
      </c>
      <c r="U15" s="288"/>
      <c r="V15" s="311">
        <f t="shared" si="0"/>
        <v>77</v>
      </c>
      <c r="W15" s="350">
        <f t="shared" si="1"/>
        <v>65</v>
      </c>
      <c r="X15" s="307">
        <f t="shared" si="2"/>
        <v>64</v>
      </c>
      <c r="Y15" s="333">
        <v>44</v>
      </c>
      <c r="Z15" s="287">
        <v>20</v>
      </c>
      <c r="AA15" s="303">
        <v>1</v>
      </c>
      <c r="AB15" s="303">
        <v>12</v>
      </c>
      <c r="AC15" s="316">
        <v>12</v>
      </c>
      <c r="AD15" s="199">
        <v>42972</v>
      </c>
      <c r="AG15" s="452">
        <f t="shared" si="4"/>
        <v>42962</v>
      </c>
      <c r="AH15" s="56">
        <f t="shared" si="3"/>
        <v>53</v>
      </c>
    </row>
    <row r="16" spans="1:51" s="56" customFormat="1" ht="15.75" thickBot="1" x14ac:dyDescent="0.3">
      <c r="A16" s="131" t="s">
        <v>463</v>
      </c>
      <c r="B16" s="11" t="s">
        <v>104</v>
      </c>
      <c r="C16" s="11" t="s">
        <v>101</v>
      </c>
      <c r="D16" s="82">
        <v>42910</v>
      </c>
      <c r="E16" s="11">
        <v>84</v>
      </c>
      <c r="F16" s="11">
        <v>80</v>
      </c>
      <c r="G16" s="11">
        <v>77</v>
      </c>
      <c r="H16" s="11">
        <v>60</v>
      </c>
      <c r="I16" s="11" t="s">
        <v>56</v>
      </c>
      <c r="J16" s="11" t="s">
        <v>56</v>
      </c>
      <c r="K16" s="11" t="s">
        <v>56</v>
      </c>
      <c r="L16" s="19">
        <v>4.9999999999999996E-2</v>
      </c>
      <c r="M16" s="11" t="s">
        <v>56</v>
      </c>
      <c r="N16" s="11" t="s">
        <v>56</v>
      </c>
      <c r="O16" s="11" t="s">
        <v>56</v>
      </c>
      <c r="P16" s="11" t="s">
        <v>56</v>
      </c>
      <c r="Q16" s="51">
        <v>15</v>
      </c>
      <c r="R16" s="51">
        <v>60.67</v>
      </c>
      <c r="S16" s="51">
        <v>11.44</v>
      </c>
      <c r="T16" s="64">
        <v>7.38</v>
      </c>
      <c r="U16" s="288"/>
      <c r="V16" s="311">
        <f t="shared" si="0"/>
        <v>0</v>
      </c>
      <c r="W16" s="350">
        <f t="shared" si="1"/>
        <v>0</v>
      </c>
      <c r="X16" s="440">
        <f t="shared" si="2"/>
        <v>0</v>
      </c>
      <c r="Y16" s="333">
        <v>0</v>
      </c>
      <c r="Z16" s="287">
        <v>0</v>
      </c>
      <c r="AA16" s="303">
        <v>0</v>
      </c>
      <c r="AB16" s="303">
        <v>0</v>
      </c>
      <c r="AC16" s="316">
        <v>0</v>
      </c>
      <c r="AD16" s="129" t="s">
        <v>51</v>
      </c>
      <c r="AG16" s="477" t="s">
        <v>51</v>
      </c>
      <c r="AH16" s="477" t="s">
        <v>51</v>
      </c>
    </row>
    <row r="17" spans="1:34" s="56" customFormat="1" ht="15.75" thickBot="1" x14ac:dyDescent="0.3">
      <c r="A17" s="131" t="s">
        <v>287</v>
      </c>
      <c r="B17" s="11" t="s">
        <v>106</v>
      </c>
      <c r="C17" s="11" t="s">
        <v>105</v>
      </c>
      <c r="D17" s="82">
        <v>42910</v>
      </c>
      <c r="E17" s="11">
        <v>78</v>
      </c>
      <c r="F17" s="11">
        <v>73</v>
      </c>
      <c r="G17" s="11">
        <v>70</v>
      </c>
      <c r="H17" s="11">
        <v>55</v>
      </c>
      <c r="I17" s="11" t="s">
        <v>56</v>
      </c>
      <c r="J17" s="11" t="s">
        <v>56</v>
      </c>
      <c r="K17" s="19">
        <v>0.14652777777777778</v>
      </c>
      <c r="L17" s="19">
        <v>0.15972222222222224</v>
      </c>
      <c r="M17" s="11" t="s">
        <v>56</v>
      </c>
      <c r="N17" s="11" t="s">
        <v>56</v>
      </c>
      <c r="O17" s="11" t="s">
        <v>56</v>
      </c>
      <c r="P17" s="11" t="s">
        <v>56</v>
      </c>
      <c r="Q17" s="51">
        <v>14.67</v>
      </c>
      <c r="R17" s="51">
        <v>47.67</v>
      </c>
      <c r="S17" s="51">
        <v>10.4</v>
      </c>
      <c r="T17" s="64">
        <v>5.3</v>
      </c>
      <c r="U17" s="288"/>
      <c r="V17" s="311">
        <f t="shared" si="0"/>
        <v>94</v>
      </c>
      <c r="W17" s="350">
        <f t="shared" si="1"/>
        <v>7</v>
      </c>
      <c r="X17" s="307">
        <f t="shared" si="2"/>
        <v>0</v>
      </c>
      <c r="Y17" s="333">
        <v>0</v>
      </c>
      <c r="Z17" s="287">
        <v>0</v>
      </c>
      <c r="AA17" s="303">
        <v>7</v>
      </c>
      <c r="AB17" s="303">
        <v>87</v>
      </c>
      <c r="AC17" s="316">
        <v>13</v>
      </c>
      <c r="AD17" s="199">
        <v>42977</v>
      </c>
      <c r="AG17" s="452">
        <f t="shared" si="4"/>
        <v>42967</v>
      </c>
      <c r="AH17" s="56">
        <f t="shared" si="3"/>
        <v>57</v>
      </c>
    </row>
    <row r="18" spans="1:34" s="56" customFormat="1" ht="15.75" thickBot="1" x14ac:dyDescent="0.3">
      <c r="A18" s="131" t="s">
        <v>288</v>
      </c>
      <c r="B18" s="11" t="s">
        <v>114</v>
      </c>
      <c r="C18" s="11" t="s">
        <v>62</v>
      </c>
      <c r="D18" s="82">
        <v>42912</v>
      </c>
      <c r="E18" s="11">
        <v>79</v>
      </c>
      <c r="F18" s="11">
        <v>70</v>
      </c>
      <c r="G18" s="11">
        <v>69</v>
      </c>
      <c r="H18" s="11">
        <v>57</v>
      </c>
      <c r="I18" s="11" t="s">
        <v>56</v>
      </c>
      <c r="J18" s="11" t="s">
        <v>56</v>
      </c>
      <c r="K18" s="19">
        <v>0.18541666666666667</v>
      </c>
      <c r="L18" s="19">
        <v>0.21388888888888891</v>
      </c>
      <c r="M18" s="11" t="s">
        <v>56</v>
      </c>
      <c r="N18" s="11" t="s">
        <v>56</v>
      </c>
      <c r="O18" s="11" t="s">
        <v>56</v>
      </c>
      <c r="P18" s="11" t="s">
        <v>56</v>
      </c>
      <c r="Q18" s="51">
        <v>11.33</v>
      </c>
      <c r="R18" s="51">
        <v>51</v>
      </c>
      <c r="S18" s="51">
        <v>23.64</v>
      </c>
      <c r="T18" s="64">
        <v>20.85</v>
      </c>
      <c r="U18" s="289"/>
      <c r="V18" s="311">
        <f t="shared" si="0"/>
        <v>69</v>
      </c>
      <c r="W18" s="350">
        <f t="shared" si="1"/>
        <v>20</v>
      </c>
      <c r="X18" s="307">
        <f t="shared" si="2"/>
        <v>19</v>
      </c>
      <c r="Y18" s="333">
        <v>19</v>
      </c>
      <c r="Z18" s="287">
        <v>0</v>
      </c>
      <c r="AA18" s="303">
        <v>1</v>
      </c>
      <c r="AB18" s="303">
        <v>49</v>
      </c>
      <c r="AC18" s="316">
        <v>49</v>
      </c>
      <c r="AD18" s="199">
        <v>42970</v>
      </c>
      <c r="AG18" s="452">
        <f t="shared" si="4"/>
        <v>42960</v>
      </c>
      <c r="AH18" s="56">
        <f t="shared" si="3"/>
        <v>48</v>
      </c>
    </row>
    <row r="19" spans="1:34" s="56" customFormat="1" ht="15.75" thickBot="1" x14ac:dyDescent="0.3">
      <c r="A19" s="131" t="s">
        <v>289</v>
      </c>
      <c r="B19" s="59" t="s">
        <v>107</v>
      </c>
      <c r="C19" s="11" t="s">
        <v>116</v>
      </c>
      <c r="D19" s="82">
        <v>42913</v>
      </c>
      <c r="E19" s="11">
        <v>89</v>
      </c>
      <c r="F19" s="11">
        <v>81</v>
      </c>
      <c r="G19" s="11">
        <v>81</v>
      </c>
      <c r="H19" s="11">
        <v>59</v>
      </c>
      <c r="I19" s="11" t="s">
        <v>56</v>
      </c>
      <c r="J19" s="11" t="s">
        <v>56</v>
      </c>
      <c r="K19" s="19">
        <v>5.2083333333333336E-2</v>
      </c>
      <c r="L19" s="19">
        <v>6.458333333333334E-2</v>
      </c>
      <c r="M19" s="11" t="s">
        <v>56</v>
      </c>
      <c r="N19" s="11" t="s">
        <v>56</v>
      </c>
      <c r="O19" s="11" t="s">
        <v>56</v>
      </c>
      <c r="P19" s="47" t="s">
        <v>56</v>
      </c>
      <c r="Q19" s="51">
        <v>16.329999999999998</v>
      </c>
      <c r="R19" s="51">
        <v>65.33</v>
      </c>
      <c r="S19" s="51">
        <v>12.6</v>
      </c>
      <c r="T19" s="64">
        <v>7.87</v>
      </c>
      <c r="U19" s="288"/>
      <c r="V19" s="311">
        <f t="shared" si="0"/>
        <v>145</v>
      </c>
      <c r="W19" s="350">
        <f t="shared" si="1"/>
        <v>144</v>
      </c>
      <c r="X19" s="307">
        <f t="shared" si="2"/>
        <v>139</v>
      </c>
      <c r="Y19" s="333">
        <v>138</v>
      </c>
      <c r="Z19" s="287">
        <v>1</v>
      </c>
      <c r="AA19" s="303">
        <v>5</v>
      </c>
      <c r="AB19" s="303">
        <v>1</v>
      </c>
      <c r="AC19" s="316">
        <v>1</v>
      </c>
      <c r="AD19" s="199">
        <v>42967</v>
      </c>
      <c r="AG19" s="452">
        <f t="shared" si="4"/>
        <v>42957</v>
      </c>
      <c r="AH19" s="56">
        <f t="shared" si="3"/>
        <v>44</v>
      </c>
    </row>
    <row r="20" spans="1:34" s="56" customFormat="1" ht="15.75" thickBot="1" x14ac:dyDescent="0.3">
      <c r="A20" s="131" t="s">
        <v>468</v>
      </c>
      <c r="B20" s="11" t="s">
        <v>206</v>
      </c>
      <c r="C20" s="11" t="s">
        <v>62</v>
      </c>
      <c r="D20" s="82">
        <v>42914</v>
      </c>
      <c r="E20" s="11">
        <v>75</v>
      </c>
      <c r="F20" s="11">
        <v>70</v>
      </c>
      <c r="G20" s="11" t="s">
        <v>56</v>
      </c>
      <c r="H20" s="11" t="s">
        <v>56</v>
      </c>
      <c r="I20" s="11" t="s">
        <v>56</v>
      </c>
      <c r="J20" s="11" t="s">
        <v>56</v>
      </c>
      <c r="K20" s="11" t="s">
        <v>56</v>
      </c>
      <c r="L20" s="11" t="s">
        <v>56</v>
      </c>
      <c r="M20" s="11" t="s">
        <v>56</v>
      </c>
      <c r="N20" s="11" t="s">
        <v>56</v>
      </c>
      <c r="O20" s="19">
        <v>6.25E-2</v>
      </c>
      <c r="P20" s="105">
        <v>6.5972222222222224E-2</v>
      </c>
      <c r="Q20" s="51">
        <v>6.16</v>
      </c>
      <c r="R20" s="51">
        <v>53</v>
      </c>
      <c r="S20" s="51">
        <v>17.600000000000001</v>
      </c>
      <c r="T20" s="106">
        <v>14.55</v>
      </c>
      <c r="U20" s="290"/>
      <c r="V20" s="311">
        <f t="shared" si="0"/>
        <v>59</v>
      </c>
      <c r="W20" s="350">
        <f t="shared" si="1"/>
        <v>56</v>
      </c>
      <c r="X20" s="307">
        <f t="shared" si="2"/>
        <v>56</v>
      </c>
      <c r="Y20" s="333">
        <v>56</v>
      </c>
      <c r="Z20" s="287">
        <v>0</v>
      </c>
      <c r="AA20" s="303">
        <v>0</v>
      </c>
      <c r="AB20" s="303">
        <v>3</v>
      </c>
      <c r="AC20" s="316">
        <v>3</v>
      </c>
      <c r="AD20" s="199">
        <v>42982</v>
      </c>
      <c r="AG20" s="452">
        <f t="shared" si="4"/>
        <v>42972</v>
      </c>
      <c r="AH20" s="56">
        <f t="shared" si="3"/>
        <v>58</v>
      </c>
    </row>
    <row r="21" spans="1:34" s="56" customFormat="1" ht="15.75" thickBot="1" x14ac:dyDescent="0.3">
      <c r="A21" s="131" t="s">
        <v>469</v>
      </c>
      <c r="B21" s="11" t="s">
        <v>56</v>
      </c>
      <c r="C21" s="11" t="s">
        <v>118</v>
      </c>
      <c r="D21" s="82">
        <v>42914</v>
      </c>
      <c r="E21" s="11" t="s">
        <v>56</v>
      </c>
      <c r="F21" s="11" t="s">
        <v>56</v>
      </c>
      <c r="G21" s="11" t="s">
        <v>56</v>
      </c>
      <c r="H21" s="11" t="s">
        <v>56</v>
      </c>
      <c r="I21" s="11" t="s">
        <v>56</v>
      </c>
      <c r="J21" s="11" t="s">
        <v>56</v>
      </c>
      <c r="K21" s="11" t="s">
        <v>56</v>
      </c>
      <c r="L21" s="11" t="s">
        <v>56</v>
      </c>
      <c r="M21" s="11" t="s">
        <v>56</v>
      </c>
      <c r="N21" s="11" t="s">
        <v>56</v>
      </c>
      <c r="O21" s="11" t="s">
        <v>56</v>
      </c>
      <c r="P21" s="47" t="s">
        <v>56</v>
      </c>
      <c r="Q21" s="51">
        <v>17</v>
      </c>
      <c r="R21" s="51">
        <v>62</v>
      </c>
      <c r="S21" s="51">
        <v>8.1999999999999993</v>
      </c>
      <c r="T21" s="64">
        <v>3.6</v>
      </c>
      <c r="U21" s="287"/>
      <c r="V21" s="311">
        <f t="shared" si="0"/>
        <v>111</v>
      </c>
      <c r="W21" s="350">
        <f t="shared" si="1"/>
        <v>107</v>
      </c>
      <c r="X21" s="307">
        <f t="shared" si="2"/>
        <v>103</v>
      </c>
      <c r="Y21" s="333">
        <v>103</v>
      </c>
      <c r="Z21" s="287">
        <v>0</v>
      </c>
      <c r="AA21" s="303">
        <v>4</v>
      </c>
      <c r="AB21" s="303">
        <v>4</v>
      </c>
      <c r="AC21" s="316">
        <v>4</v>
      </c>
      <c r="AD21" s="199">
        <v>42981</v>
      </c>
      <c r="AG21" s="452">
        <f t="shared" si="4"/>
        <v>42971</v>
      </c>
      <c r="AH21" s="56">
        <f t="shared" si="3"/>
        <v>57</v>
      </c>
    </row>
    <row r="22" spans="1:34" s="56" customFormat="1" ht="15.75" thickBot="1" x14ac:dyDescent="0.3">
      <c r="A22" s="131" t="s">
        <v>112</v>
      </c>
      <c r="B22" s="11" t="s">
        <v>119</v>
      </c>
      <c r="C22" s="11" t="s">
        <v>99</v>
      </c>
      <c r="D22" s="82">
        <v>42917</v>
      </c>
      <c r="E22" s="11">
        <v>75</v>
      </c>
      <c r="F22" s="11">
        <v>69</v>
      </c>
      <c r="G22" s="11">
        <v>68</v>
      </c>
      <c r="H22" s="11">
        <v>51</v>
      </c>
      <c r="I22" s="11" t="s">
        <v>56</v>
      </c>
      <c r="J22" s="11" t="s">
        <v>56</v>
      </c>
      <c r="K22" s="19">
        <v>4.027777777777778E-2</v>
      </c>
      <c r="L22" s="19">
        <v>4.7916666666666663E-2</v>
      </c>
      <c r="M22" s="11" t="s">
        <v>56</v>
      </c>
      <c r="N22" s="11" t="s">
        <v>56</v>
      </c>
      <c r="O22" s="11" t="s">
        <v>56</v>
      </c>
      <c r="P22" s="11" t="s">
        <v>56</v>
      </c>
      <c r="Q22" s="51">
        <v>15.67</v>
      </c>
      <c r="R22" s="51">
        <v>43</v>
      </c>
      <c r="S22" s="51">
        <v>17.600000000000001</v>
      </c>
      <c r="T22" s="64">
        <v>15.25</v>
      </c>
      <c r="U22" s="287"/>
      <c r="V22" s="311">
        <f t="shared" si="0"/>
        <v>97</v>
      </c>
      <c r="W22" s="350">
        <f t="shared" si="1"/>
        <v>87</v>
      </c>
      <c r="X22" s="307">
        <f t="shared" si="2"/>
        <v>79</v>
      </c>
      <c r="Y22" s="333">
        <v>79</v>
      </c>
      <c r="Z22" s="287">
        <v>0</v>
      </c>
      <c r="AA22" s="303">
        <v>8</v>
      </c>
      <c r="AB22" s="303">
        <v>10</v>
      </c>
      <c r="AC22" s="316">
        <v>10</v>
      </c>
      <c r="AD22" s="199">
        <v>42978</v>
      </c>
      <c r="AG22" s="452">
        <f t="shared" si="4"/>
        <v>42968</v>
      </c>
      <c r="AH22" s="56">
        <f t="shared" si="3"/>
        <v>51</v>
      </c>
    </row>
    <row r="23" spans="1:34" s="56" customFormat="1" ht="15.75" thickBot="1" x14ac:dyDescent="0.3">
      <c r="A23" s="131" t="s">
        <v>291</v>
      </c>
      <c r="B23" s="11" t="s">
        <v>163</v>
      </c>
      <c r="C23" s="11" t="s">
        <v>65</v>
      </c>
      <c r="D23" s="82">
        <v>42918</v>
      </c>
      <c r="E23" s="11">
        <v>78</v>
      </c>
      <c r="F23" s="11">
        <v>71</v>
      </c>
      <c r="G23" s="11">
        <v>71</v>
      </c>
      <c r="H23" s="11">
        <v>53</v>
      </c>
      <c r="I23" s="11" t="s">
        <v>56</v>
      </c>
      <c r="J23" s="11" t="s">
        <v>56</v>
      </c>
      <c r="K23" s="19">
        <v>0.12569444444444444</v>
      </c>
      <c r="L23" s="19">
        <v>0.12916666666666668</v>
      </c>
      <c r="M23" s="11" t="s">
        <v>56</v>
      </c>
      <c r="N23" s="11" t="s">
        <v>56</v>
      </c>
      <c r="O23" s="11" t="s">
        <v>56</v>
      </c>
      <c r="P23" s="11" t="s">
        <v>56</v>
      </c>
      <c r="Q23" s="51">
        <v>19.329999999999998</v>
      </c>
      <c r="R23" s="51">
        <v>61.66</v>
      </c>
      <c r="S23" s="51">
        <v>20.28</v>
      </c>
      <c r="T23" s="64">
        <v>16.739999999999998</v>
      </c>
      <c r="U23" s="288"/>
      <c r="V23" s="311">
        <f t="shared" si="0"/>
        <v>79</v>
      </c>
      <c r="W23" s="350">
        <f t="shared" si="1"/>
        <v>66</v>
      </c>
      <c r="X23" s="307">
        <f t="shared" si="2"/>
        <v>59</v>
      </c>
      <c r="Y23" s="333">
        <v>57</v>
      </c>
      <c r="Z23" s="287">
        <v>2</v>
      </c>
      <c r="AA23" s="303">
        <v>7</v>
      </c>
      <c r="AB23" s="303">
        <v>13</v>
      </c>
      <c r="AC23" s="316">
        <v>13</v>
      </c>
      <c r="AD23" s="199">
        <v>42902</v>
      </c>
      <c r="AG23" s="452">
        <f t="shared" si="4"/>
        <v>42892</v>
      </c>
      <c r="AH23" s="56">
        <f t="shared" si="3"/>
        <v>26</v>
      </c>
    </row>
    <row r="24" spans="1:34" s="104" customFormat="1" ht="15.75" thickBot="1" x14ac:dyDescent="0.3">
      <c r="A24" s="132" t="s">
        <v>292</v>
      </c>
      <c r="B24" s="59" t="s">
        <v>56</v>
      </c>
      <c r="C24" s="59" t="s">
        <v>122</v>
      </c>
      <c r="D24" s="81">
        <v>42918</v>
      </c>
      <c r="E24" s="59" t="s">
        <v>56</v>
      </c>
      <c r="F24" s="59" t="s">
        <v>56</v>
      </c>
      <c r="G24" s="59" t="s">
        <v>56</v>
      </c>
      <c r="H24" s="59" t="s">
        <v>56</v>
      </c>
      <c r="I24" s="59" t="s">
        <v>56</v>
      </c>
      <c r="J24" s="59" t="s">
        <v>56</v>
      </c>
      <c r="K24" s="59" t="s">
        <v>56</v>
      </c>
      <c r="L24" s="59" t="s">
        <v>56</v>
      </c>
      <c r="M24" s="11" t="s">
        <v>56</v>
      </c>
      <c r="N24" s="11" t="s">
        <v>56</v>
      </c>
      <c r="O24" s="59" t="s">
        <v>56</v>
      </c>
      <c r="P24" s="59" t="s">
        <v>56</v>
      </c>
      <c r="Q24" s="80">
        <v>14</v>
      </c>
      <c r="R24" s="80">
        <v>59.33</v>
      </c>
      <c r="S24" s="80">
        <v>11.63</v>
      </c>
      <c r="T24" s="80">
        <v>7.2</v>
      </c>
      <c r="U24" s="291"/>
      <c r="V24" s="311">
        <f t="shared" si="0"/>
        <v>101</v>
      </c>
      <c r="W24" s="350">
        <f t="shared" si="1"/>
        <v>81</v>
      </c>
      <c r="X24" s="307">
        <f t="shared" si="2"/>
        <v>72</v>
      </c>
      <c r="Y24" s="334">
        <v>72</v>
      </c>
      <c r="Z24" s="342">
        <v>0</v>
      </c>
      <c r="AA24" s="305">
        <v>9</v>
      </c>
      <c r="AB24" s="305">
        <v>20</v>
      </c>
      <c r="AC24" s="317">
        <v>20</v>
      </c>
      <c r="AD24" s="200">
        <v>42983</v>
      </c>
      <c r="AG24" s="452">
        <f t="shared" si="4"/>
        <v>42973</v>
      </c>
      <c r="AH24" s="56">
        <f t="shared" si="3"/>
        <v>55</v>
      </c>
    </row>
    <row r="25" spans="1:34" ht="15.75" thickBot="1" x14ac:dyDescent="0.3">
      <c r="A25" s="131" t="s">
        <v>293</v>
      </c>
      <c r="B25" s="11" t="s">
        <v>123</v>
      </c>
      <c r="C25" s="21" t="s">
        <v>68</v>
      </c>
      <c r="D25" s="75">
        <v>42918</v>
      </c>
      <c r="E25" s="8">
        <v>74</v>
      </c>
      <c r="F25" s="8">
        <v>65</v>
      </c>
      <c r="G25" s="8">
        <v>69</v>
      </c>
      <c r="H25" s="8">
        <v>48</v>
      </c>
      <c r="I25" s="8" t="s">
        <v>56</v>
      </c>
      <c r="J25" s="8" t="s">
        <v>56</v>
      </c>
      <c r="K25" s="8" t="s">
        <v>56</v>
      </c>
      <c r="L25" s="8" t="s">
        <v>56</v>
      </c>
      <c r="M25" s="11" t="s">
        <v>56</v>
      </c>
      <c r="N25" s="11" t="s">
        <v>56</v>
      </c>
      <c r="O25" s="8" t="s">
        <v>56</v>
      </c>
      <c r="P25" s="8" t="s">
        <v>56</v>
      </c>
      <c r="Q25" s="50">
        <v>16</v>
      </c>
      <c r="R25" s="50">
        <v>61</v>
      </c>
      <c r="S25" s="50">
        <v>13.74</v>
      </c>
      <c r="T25" s="65">
        <v>11.94</v>
      </c>
      <c r="U25" s="98"/>
      <c r="V25" s="311">
        <f t="shared" si="0"/>
        <v>102</v>
      </c>
      <c r="W25" s="350">
        <f t="shared" si="1"/>
        <v>99</v>
      </c>
      <c r="X25" s="307">
        <f t="shared" si="2"/>
        <v>96</v>
      </c>
      <c r="Y25" s="33">
        <v>88</v>
      </c>
      <c r="Z25" s="88">
        <v>8</v>
      </c>
      <c r="AA25" s="303">
        <v>3</v>
      </c>
      <c r="AB25" s="304">
        <v>3</v>
      </c>
      <c r="AC25" s="194">
        <v>2</v>
      </c>
      <c r="AD25" s="201">
        <v>42991</v>
      </c>
      <c r="AG25" s="452">
        <f t="shared" si="4"/>
        <v>42981</v>
      </c>
      <c r="AH25" s="56">
        <f t="shared" si="3"/>
        <v>63</v>
      </c>
    </row>
    <row r="26" spans="1:34" ht="15.75" thickBot="1" x14ac:dyDescent="0.3">
      <c r="A26" s="131" t="s">
        <v>470</v>
      </c>
      <c r="B26" s="11" t="s">
        <v>56</v>
      </c>
      <c r="C26" s="11" t="s">
        <v>277</v>
      </c>
      <c r="D26" s="75">
        <v>42918</v>
      </c>
      <c r="E26" s="8" t="s">
        <v>56</v>
      </c>
      <c r="F26" s="8" t="s">
        <v>56</v>
      </c>
      <c r="G26" s="8" t="s">
        <v>56</v>
      </c>
      <c r="H26" s="8" t="s">
        <v>56</v>
      </c>
      <c r="I26" s="8" t="s">
        <v>56</v>
      </c>
      <c r="J26" s="8" t="s">
        <v>56</v>
      </c>
      <c r="K26" s="8" t="s">
        <v>56</v>
      </c>
      <c r="L26" s="8" t="s">
        <v>56</v>
      </c>
      <c r="M26" s="11" t="s">
        <v>56</v>
      </c>
      <c r="N26" s="11" t="s">
        <v>56</v>
      </c>
      <c r="O26" s="8" t="s">
        <v>56</v>
      </c>
      <c r="P26" s="8" t="s">
        <v>56</v>
      </c>
      <c r="Q26" s="50">
        <v>11.67</v>
      </c>
      <c r="R26" s="50">
        <v>51</v>
      </c>
      <c r="S26" s="50">
        <v>11.8</v>
      </c>
      <c r="T26" s="65">
        <v>9.5</v>
      </c>
      <c r="U26" s="98"/>
      <c r="V26" s="311">
        <f t="shared" si="0"/>
        <v>64</v>
      </c>
      <c r="W26" s="350">
        <f t="shared" si="1"/>
        <v>64</v>
      </c>
      <c r="X26" s="307">
        <f t="shared" si="2"/>
        <v>63</v>
      </c>
      <c r="Y26" s="333">
        <v>60</v>
      </c>
      <c r="Z26" s="287">
        <v>3</v>
      </c>
      <c r="AA26" s="303">
        <v>1</v>
      </c>
      <c r="AB26" s="303">
        <v>0</v>
      </c>
      <c r="AC26" s="316">
        <v>0</v>
      </c>
      <c r="AD26" s="201">
        <v>43013</v>
      </c>
      <c r="AG26" s="452">
        <f t="shared" si="4"/>
        <v>43003</v>
      </c>
      <c r="AH26" s="56">
        <f t="shared" si="3"/>
        <v>85</v>
      </c>
    </row>
    <row r="27" spans="1:34" ht="15.75" thickBot="1" x14ac:dyDescent="0.3">
      <c r="A27" s="131" t="s">
        <v>295</v>
      </c>
      <c r="B27" s="11" t="s">
        <v>64</v>
      </c>
      <c r="C27" s="11" t="s">
        <v>127</v>
      </c>
      <c r="D27" s="75">
        <v>42918</v>
      </c>
      <c r="E27" s="8">
        <v>70</v>
      </c>
      <c r="F27" s="8">
        <v>60</v>
      </c>
      <c r="G27" s="8">
        <v>66</v>
      </c>
      <c r="H27" s="8">
        <v>48</v>
      </c>
      <c r="I27" s="8" t="s">
        <v>56</v>
      </c>
      <c r="J27" s="8" t="s">
        <v>56</v>
      </c>
      <c r="K27" s="8" t="s">
        <v>56</v>
      </c>
      <c r="L27" s="8" t="s">
        <v>56</v>
      </c>
      <c r="M27" s="11" t="s">
        <v>56</v>
      </c>
      <c r="N27" s="11" t="s">
        <v>56</v>
      </c>
      <c r="O27" s="8" t="s">
        <v>56</v>
      </c>
      <c r="P27" s="8" t="s">
        <v>56</v>
      </c>
      <c r="Q27" s="50">
        <v>15.33</v>
      </c>
      <c r="R27" s="50">
        <v>50</v>
      </c>
      <c r="S27" s="50">
        <v>13.87</v>
      </c>
      <c r="T27" s="65">
        <v>11.04</v>
      </c>
      <c r="U27" s="98"/>
      <c r="V27" s="311">
        <f t="shared" si="0"/>
        <v>67</v>
      </c>
      <c r="W27" s="350">
        <f t="shared" si="1"/>
        <v>66</v>
      </c>
      <c r="X27" s="307">
        <f t="shared" si="2"/>
        <v>65</v>
      </c>
      <c r="Y27" s="33">
        <v>65</v>
      </c>
      <c r="Z27" s="88">
        <v>0</v>
      </c>
      <c r="AA27" s="303">
        <v>1</v>
      </c>
      <c r="AB27" s="304">
        <v>1</v>
      </c>
      <c r="AC27" s="194">
        <v>1</v>
      </c>
      <c r="AD27" s="201">
        <v>42984</v>
      </c>
      <c r="AG27" s="452">
        <f t="shared" si="4"/>
        <v>42974</v>
      </c>
      <c r="AH27" s="56">
        <f t="shared" si="3"/>
        <v>56</v>
      </c>
    </row>
    <row r="28" spans="1:34" ht="15.75" thickBot="1" x14ac:dyDescent="0.3">
      <c r="A28" s="131" t="s">
        <v>296</v>
      </c>
      <c r="B28" s="11" t="s">
        <v>130</v>
      </c>
      <c r="C28" s="11" t="s">
        <v>131</v>
      </c>
      <c r="D28" s="75">
        <v>42918</v>
      </c>
      <c r="E28" s="8">
        <v>70.5</v>
      </c>
      <c r="F28" s="8">
        <v>66</v>
      </c>
      <c r="G28" s="8">
        <v>68</v>
      </c>
      <c r="H28" s="8">
        <v>53</v>
      </c>
      <c r="I28" s="8" t="s">
        <v>56</v>
      </c>
      <c r="J28" s="8" t="s">
        <v>56</v>
      </c>
      <c r="K28" s="8" t="s">
        <v>56</v>
      </c>
      <c r="L28" s="10">
        <v>0.98125000000000007</v>
      </c>
      <c r="M28" s="11" t="s">
        <v>56</v>
      </c>
      <c r="N28" s="11" t="s">
        <v>56</v>
      </c>
      <c r="O28" s="8" t="s">
        <v>56</v>
      </c>
      <c r="P28" s="8" t="s">
        <v>56</v>
      </c>
      <c r="Q28" s="50" t="s">
        <v>51</v>
      </c>
      <c r="R28" s="50" t="s">
        <v>51</v>
      </c>
      <c r="S28" s="50">
        <v>11.2</v>
      </c>
      <c r="T28" s="65">
        <v>6.2</v>
      </c>
      <c r="U28" s="98"/>
      <c r="V28" s="311">
        <f t="shared" si="0"/>
        <v>91</v>
      </c>
      <c r="W28" s="350">
        <f t="shared" si="1"/>
        <v>58</v>
      </c>
      <c r="X28" s="307">
        <f t="shared" si="2"/>
        <v>52</v>
      </c>
      <c r="Y28" s="33">
        <v>52</v>
      </c>
      <c r="Z28" s="88">
        <v>0</v>
      </c>
      <c r="AA28" s="303">
        <v>6</v>
      </c>
      <c r="AB28" s="304">
        <v>33</v>
      </c>
      <c r="AC28" s="194">
        <v>33</v>
      </c>
      <c r="AD28" s="201">
        <v>42992</v>
      </c>
      <c r="AG28" s="452">
        <f t="shared" si="4"/>
        <v>42982</v>
      </c>
      <c r="AH28" s="56">
        <f t="shared" si="3"/>
        <v>64</v>
      </c>
    </row>
    <row r="29" spans="1:34" s="56" customFormat="1" ht="15.75" thickBot="1" x14ac:dyDescent="0.3">
      <c r="A29" s="131" t="s">
        <v>297</v>
      </c>
      <c r="B29" s="11" t="s">
        <v>134</v>
      </c>
      <c r="C29" s="11" t="s">
        <v>259</v>
      </c>
      <c r="D29" s="82">
        <v>42919</v>
      </c>
      <c r="E29" s="11">
        <v>78</v>
      </c>
      <c r="F29" s="11">
        <v>76</v>
      </c>
      <c r="G29" s="11">
        <v>71</v>
      </c>
      <c r="H29" s="11">
        <v>58</v>
      </c>
      <c r="I29" s="11" t="s">
        <v>56</v>
      </c>
      <c r="J29" s="11" t="s">
        <v>56</v>
      </c>
      <c r="K29" s="11" t="s">
        <v>56</v>
      </c>
      <c r="L29" s="19">
        <v>4.3750000000000004E-2</v>
      </c>
      <c r="M29" s="11" t="s">
        <v>56</v>
      </c>
      <c r="N29" s="11" t="s">
        <v>56</v>
      </c>
      <c r="O29" s="11" t="s">
        <v>56</v>
      </c>
      <c r="P29" s="11" t="s">
        <v>56</v>
      </c>
      <c r="Q29" s="51">
        <v>17</v>
      </c>
      <c r="R29" s="51">
        <v>57</v>
      </c>
      <c r="S29" s="51">
        <v>14.9</v>
      </c>
      <c r="T29" s="64">
        <v>9.5</v>
      </c>
      <c r="U29" s="292" t="s">
        <v>132</v>
      </c>
      <c r="V29" s="311">
        <f t="shared" si="0"/>
        <v>115</v>
      </c>
      <c r="W29" s="350">
        <f t="shared" si="1"/>
        <v>102</v>
      </c>
      <c r="X29" s="307">
        <f t="shared" si="2"/>
        <v>101</v>
      </c>
      <c r="Y29" s="333">
        <v>97</v>
      </c>
      <c r="Z29" s="287">
        <v>4</v>
      </c>
      <c r="AA29" s="303">
        <v>1</v>
      </c>
      <c r="AB29" s="303">
        <v>13</v>
      </c>
      <c r="AC29" s="316">
        <v>13</v>
      </c>
      <c r="AD29" s="199">
        <v>42972</v>
      </c>
      <c r="AG29" s="452">
        <f t="shared" si="4"/>
        <v>42962</v>
      </c>
      <c r="AH29" s="56">
        <f t="shared" si="3"/>
        <v>43</v>
      </c>
    </row>
    <row r="30" spans="1:34" s="56" customFormat="1" ht="15.75" thickBot="1" x14ac:dyDescent="0.3">
      <c r="A30" s="131" t="s">
        <v>471</v>
      </c>
      <c r="B30" s="11" t="s">
        <v>56</v>
      </c>
      <c r="C30" s="11" t="s">
        <v>100</v>
      </c>
      <c r="D30" s="82">
        <v>42922</v>
      </c>
      <c r="E30" s="11" t="s">
        <v>56</v>
      </c>
      <c r="F30" s="11" t="s">
        <v>56</v>
      </c>
      <c r="G30" s="11" t="s">
        <v>56</v>
      </c>
      <c r="H30" s="11" t="s">
        <v>56</v>
      </c>
      <c r="I30" s="11" t="s">
        <v>56</v>
      </c>
      <c r="J30" s="11" t="s">
        <v>51</v>
      </c>
      <c r="K30" s="11" t="s">
        <v>56</v>
      </c>
      <c r="L30" s="11" t="s">
        <v>56</v>
      </c>
      <c r="M30" s="11" t="s">
        <v>56</v>
      </c>
      <c r="N30" s="11" t="s">
        <v>56</v>
      </c>
      <c r="O30" s="11" t="s">
        <v>56</v>
      </c>
      <c r="P30" s="11" t="s">
        <v>56</v>
      </c>
      <c r="Q30" s="51">
        <v>12.75</v>
      </c>
      <c r="R30" s="51">
        <v>57.5</v>
      </c>
      <c r="S30" s="51">
        <v>22.85</v>
      </c>
      <c r="T30" s="64">
        <v>20</v>
      </c>
      <c r="U30" s="288"/>
      <c r="V30" s="311">
        <f t="shared" si="0"/>
        <v>0</v>
      </c>
      <c r="W30" s="350">
        <f t="shared" si="1"/>
        <v>0</v>
      </c>
      <c r="X30" s="440">
        <f t="shared" si="2"/>
        <v>0</v>
      </c>
      <c r="Y30" s="437">
        <v>0</v>
      </c>
      <c r="Z30" s="433">
        <v>0</v>
      </c>
      <c r="AA30" s="434">
        <v>0</v>
      </c>
      <c r="AB30" s="434">
        <v>0</v>
      </c>
      <c r="AC30" s="437">
        <v>0</v>
      </c>
      <c r="AD30" s="129"/>
      <c r="AG30" s="477" t="s">
        <v>51</v>
      </c>
      <c r="AH30" s="477" t="s">
        <v>51</v>
      </c>
    </row>
    <row r="31" spans="1:34" ht="15.75" thickBot="1" x14ac:dyDescent="0.3">
      <c r="A31" s="131" t="s">
        <v>298</v>
      </c>
      <c r="B31" s="11" t="s">
        <v>147</v>
      </c>
      <c r="C31" s="8" t="s">
        <v>148</v>
      </c>
      <c r="D31" s="75">
        <v>42924</v>
      </c>
      <c r="E31" s="8">
        <v>79</v>
      </c>
      <c r="F31" s="8">
        <v>71.5</v>
      </c>
      <c r="G31" s="8">
        <v>71</v>
      </c>
      <c r="H31" s="8">
        <v>54</v>
      </c>
      <c r="I31" s="8" t="s">
        <v>56</v>
      </c>
      <c r="J31" s="8" t="s">
        <v>56</v>
      </c>
      <c r="K31" s="10">
        <v>0.11805555555555557</v>
      </c>
      <c r="L31" s="10">
        <v>0.13541666666666666</v>
      </c>
      <c r="M31" s="11" t="s">
        <v>56</v>
      </c>
      <c r="N31" s="11" t="s">
        <v>56</v>
      </c>
      <c r="O31" s="10">
        <v>0.15833333333333333</v>
      </c>
      <c r="P31" s="10">
        <v>0.16111111111111112</v>
      </c>
      <c r="Q31" s="50">
        <v>18.329999999999998</v>
      </c>
      <c r="R31" s="98">
        <v>64</v>
      </c>
      <c r="S31" s="50">
        <v>22.3</v>
      </c>
      <c r="T31" s="50">
        <v>18.600000000000001</v>
      </c>
      <c r="U31" s="98"/>
      <c r="V31" s="311">
        <f t="shared" si="0"/>
        <v>84</v>
      </c>
      <c r="W31" s="350">
        <f t="shared" si="1"/>
        <v>78</v>
      </c>
      <c r="X31" s="307">
        <f t="shared" si="2"/>
        <v>78</v>
      </c>
      <c r="Y31" s="33">
        <v>78</v>
      </c>
      <c r="Z31" s="88">
        <v>0</v>
      </c>
      <c r="AA31" s="303">
        <v>0</v>
      </c>
      <c r="AB31" s="304">
        <v>6</v>
      </c>
      <c r="AC31" s="194">
        <v>6</v>
      </c>
      <c r="AD31" s="201">
        <v>42985</v>
      </c>
      <c r="AG31" s="452">
        <f t="shared" si="4"/>
        <v>42975</v>
      </c>
      <c r="AH31" s="56">
        <f t="shared" si="3"/>
        <v>51</v>
      </c>
    </row>
    <row r="32" spans="1:34" ht="15.75" thickBot="1" x14ac:dyDescent="0.3">
      <c r="A32" s="131" t="s">
        <v>299</v>
      </c>
      <c r="B32" s="11" t="s">
        <v>104</v>
      </c>
      <c r="C32" s="8" t="s">
        <v>122</v>
      </c>
      <c r="D32" s="75">
        <v>42924</v>
      </c>
      <c r="E32" s="8">
        <v>84</v>
      </c>
      <c r="F32" s="8">
        <v>79</v>
      </c>
      <c r="G32" s="8">
        <v>77</v>
      </c>
      <c r="H32" s="8">
        <v>61</v>
      </c>
      <c r="I32" s="8" t="s">
        <v>56</v>
      </c>
      <c r="J32" s="8" t="s">
        <v>56</v>
      </c>
      <c r="K32" s="8" t="s">
        <v>56</v>
      </c>
      <c r="L32" s="8" t="s">
        <v>56</v>
      </c>
      <c r="M32" s="11" t="s">
        <v>56</v>
      </c>
      <c r="N32" s="11" t="s">
        <v>56</v>
      </c>
      <c r="O32" s="10">
        <v>0.17986111111111111</v>
      </c>
      <c r="P32" s="96">
        <v>0.18055555555555555</v>
      </c>
      <c r="Q32" s="97">
        <v>15.67</v>
      </c>
      <c r="R32" s="60">
        <v>62.67</v>
      </c>
      <c r="S32" s="50">
        <v>13.64</v>
      </c>
      <c r="T32" s="50">
        <v>9</v>
      </c>
      <c r="U32" s="293"/>
      <c r="V32" s="311">
        <f t="shared" si="0"/>
        <v>101</v>
      </c>
      <c r="W32" s="350">
        <f t="shared" si="1"/>
        <v>100</v>
      </c>
      <c r="X32" s="307">
        <f t="shared" si="2"/>
        <v>100</v>
      </c>
      <c r="Y32" s="33">
        <v>100</v>
      </c>
      <c r="Z32" s="88">
        <v>0</v>
      </c>
      <c r="AA32" s="303">
        <v>0</v>
      </c>
      <c r="AB32" s="304">
        <v>1</v>
      </c>
      <c r="AC32" s="194">
        <v>1</v>
      </c>
      <c r="AD32" s="201">
        <v>43004</v>
      </c>
      <c r="AG32" s="452">
        <f t="shared" si="4"/>
        <v>42994</v>
      </c>
      <c r="AH32" s="56">
        <f t="shared" si="3"/>
        <v>70</v>
      </c>
    </row>
    <row r="33" spans="1:34" ht="15.75" thickBot="1" x14ac:dyDescent="0.3">
      <c r="A33" s="131" t="s">
        <v>300</v>
      </c>
      <c r="B33" s="11" t="s">
        <v>103</v>
      </c>
      <c r="C33" s="8" t="s">
        <v>150</v>
      </c>
      <c r="D33" s="75">
        <v>42924</v>
      </c>
      <c r="E33" s="8">
        <v>76.5</v>
      </c>
      <c r="F33" s="8">
        <v>71</v>
      </c>
      <c r="G33" s="8">
        <v>70</v>
      </c>
      <c r="H33" s="8">
        <v>58</v>
      </c>
      <c r="I33" s="10">
        <v>0.96736111111111101</v>
      </c>
      <c r="J33" s="10">
        <v>0.97013888888888899</v>
      </c>
      <c r="K33" s="10">
        <v>0.97569444444444453</v>
      </c>
      <c r="L33" s="10">
        <v>0.9819444444444444</v>
      </c>
      <c r="M33" s="11" t="s">
        <v>56</v>
      </c>
      <c r="N33" s="11" t="s">
        <v>56</v>
      </c>
      <c r="O33" s="8" t="s">
        <v>56</v>
      </c>
      <c r="P33" s="8" t="s">
        <v>56</v>
      </c>
      <c r="Q33" s="50">
        <v>18.670000000000002</v>
      </c>
      <c r="R33" s="98">
        <v>61.67</v>
      </c>
      <c r="S33" s="50">
        <v>13.6</v>
      </c>
      <c r="T33" s="65">
        <v>11.2</v>
      </c>
      <c r="U33" s="294" t="s">
        <v>188</v>
      </c>
      <c r="V33" s="311">
        <f t="shared" si="0"/>
        <v>95</v>
      </c>
      <c r="W33" s="350">
        <f t="shared" si="1"/>
        <v>91</v>
      </c>
      <c r="X33" s="307">
        <f t="shared" si="2"/>
        <v>90</v>
      </c>
      <c r="Y33" s="33">
        <v>90</v>
      </c>
      <c r="Z33" s="88">
        <v>0</v>
      </c>
      <c r="AA33" s="303">
        <v>1</v>
      </c>
      <c r="AB33" s="304">
        <v>4</v>
      </c>
      <c r="AC33" s="194">
        <v>4</v>
      </c>
      <c r="AD33" s="201">
        <v>42984</v>
      </c>
      <c r="AG33" s="452">
        <f t="shared" si="4"/>
        <v>42974</v>
      </c>
      <c r="AH33" s="56">
        <f t="shared" si="3"/>
        <v>50</v>
      </c>
    </row>
    <row r="34" spans="1:34" ht="15.75" thickBot="1" x14ac:dyDescent="0.3">
      <c r="A34" s="131" t="s">
        <v>301</v>
      </c>
      <c r="B34" s="11" t="s">
        <v>114</v>
      </c>
      <c r="C34" s="8" t="s">
        <v>154</v>
      </c>
      <c r="D34" s="75">
        <v>42926</v>
      </c>
      <c r="E34" s="8">
        <v>78</v>
      </c>
      <c r="F34" s="8">
        <v>70</v>
      </c>
      <c r="G34" s="8">
        <v>68</v>
      </c>
      <c r="H34" s="8">
        <v>54</v>
      </c>
      <c r="I34" s="8" t="s">
        <v>56</v>
      </c>
      <c r="J34" s="10">
        <v>7.9166666666666663E-2</v>
      </c>
      <c r="K34" s="10">
        <v>9.0277777777777776E-2</v>
      </c>
      <c r="L34" s="10">
        <v>9.6527777777777768E-2</v>
      </c>
      <c r="M34" s="11" t="s">
        <v>56</v>
      </c>
      <c r="N34" s="11" t="s">
        <v>56</v>
      </c>
      <c r="O34" s="10">
        <v>0.1173611111111111</v>
      </c>
      <c r="P34" s="8" t="s">
        <v>56</v>
      </c>
      <c r="Q34" s="50">
        <v>12.67</v>
      </c>
      <c r="R34" s="50">
        <v>58.67</v>
      </c>
      <c r="S34" s="50">
        <v>30</v>
      </c>
      <c r="T34" s="65">
        <v>24.12</v>
      </c>
      <c r="U34" s="98"/>
      <c r="V34" s="311">
        <f t="shared" si="0"/>
        <v>90</v>
      </c>
      <c r="W34" s="350">
        <f t="shared" si="1"/>
        <v>55</v>
      </c>
      <c r="X34" s="307">
        <f t="shared" si="2"/>
        <v>54</v>
      </c>
      <c r="Y34" s="33">
        <v>54</v>
      </c>
      <c r="Z34" s="88">
        <v>0</v>
      </c>
      <c r="AA34" s="303">
        <v>1</v>
      </c>
      <c r="AB34" s="304">
        <v>35</v>
      </c>
      <c r="AC34" s="194">
        <v>35</v>
      </c>
      <c r="AD34" s="201">
        <v>42998</v>
      </c>
      <c r="AG34" s="452">
        <f t="shared" si="4"/>
        <v>42988</v>
      </c>
      <c r="AH34" s="56">
        <f t="shared" si="3"/>
        <v>62</v>
      </c>
    </row>
    <row r="35" spans="1:34" s="56" customFormat="1" ht="15.75" thickBot="1" x14ac:dyDescent="0.3">
      <c r="A35" s="131" t="s">
        <v>302</v>
      </c>
      <c r="B35" s="59" t="s">
        <v>107</v>
      </c>
      <c r="C35" s="11" t="s">
        <v>118</v>
      </c>
      <c r="D35" s="82">
        <v>42928</v>
      </c>
      <c r="E35" s="11">
        <v>89</v>
      </c>
      <c r="F35" s="11">
        <v>81</v>
      </c>
      <c r="G35" s="11">
        <v>81</v>
      </c>
      <c r="H35" s="11">
        <v>59</v>
      </c>
      <c r="I35" s="11" t="s">
        <v>56</v>
      </c>
      <c r="J35" s="11" t="s">
        <v>56</v>
      </c>
      <c r="K35" s="19">
        <v>0.13958333333333334</v>
      </c>
      <c r="L35" s="19">
        <v>0.15902777777777777</v>
      </c>
      <c r="M35" s="11" t="s">
        <v>56</v>
      </c>
      <c r="N35" s="11" t="s">
        <v>56</v>
      </c>
      <c r="O35" s="11" t="s">
        <v>56</v>
      </c>
      <c r="P35" s="11" t="s">
        <v>56</v>
      </c>
      <c r="Q35" s="51">
        <v>14.33</v>
      </c>
      <c r="R35" s="51">
        <v>66.67</v>
      </c>
      <c r="S35" s="51">
        <v>13.76</v>
      </c>
      <c r="T35" s="64">
        <v>9.48</v>
      </c>
      <c r="U35" s="288"/>
      <c r="V35" s="311">
        <f t="shared" si="0"/>
        <v>146</v>
      </c>
      <c r="W35" s="350">
        <f t="shared" si="1"/>
        <v>138</v>
      </c>
      <c r="X35" s="307">
        <f t="shared" si="2"/>
        <v>135</v>
      </c>
      <c r="Y35" s="333">
        <v>129</v>
      </c>
      <c r="Z35" s="287">
        <v>6</v>
      </c>
      <c r="AA35" s="303">
        <v>3</v>
      </c>
      <c r="AB35" s="303">
        <v>8</v>
      </c>
      <c r="AC35" s="316">
        <v>7</v>
      </c>
      <c r="AD35" s="199">
        <v>42983</v>
      </c>
      <c r="AG35" s="452">
        <f t="shared" si="4"/>
        <v>42973</v>
      </c>
      <c r="AH35" s="56">
        <f t="shared" si="3"/>
        <v>45</v>
      </c>
    </row>
    <row r="36" spans="1:34" s="95" customFormat="1" ht="15.75" thickBot="1" x14ac:dyDescent="0.3">
      <c r="A36" s="132" t="s">
        <v>467</v>
      </c>
      <c r="B36" s="59" t="s">
        <v>56</v>
      </c>
      <c r="C36" s="35" t="s">
        <v>160</v>
      </c>
      <c r="D36" s="85">
        <v>42931</v>
      </c>
      <c r="E36" s="35" t="s">
        <v>56</v>
      </c>
      <c r="F36" s="35" t="s">
        <v>56</v>
      </c>
      <c r="G36" s="35" t="s">
        <v>56</v>
      </c>
      <c r="H36" s="35" t="s">
        <v>56</v>
      </c>
      <c r="I36" s="35" t="s">
        <v>56</v>
      </c>
      <c r="J36" s="8" t="s">
        <v>51</v>
      </c>
      <c r="K36" s="35" t="s">
        <v>56</v>
      </c>
      <c r="L36" s="35" t="s">
        <v>56</v>
      </c>
      <c r="M36" s="11" t="s">
        <v>56</v>
      </c>
      <c r="N36" s="11" t="s">
        <v>56</v>
      </c>
      <c r="O36" s="35" t="s">
        <v>56</v>
      </c>
      <c r="P36" s="35" t="s">
        <v>56</v>
      </c>
      <c r="Q36" s="54">
        <v>10.33</v>
      </c>
      <c r="R36" s="54">
        <v>47.33</v>
      </c>
      <c r="S36" s="54">
        <v>17.5</v>
      </c>
      <c r="T36" s="54">
        <v>13.85</v>
      </c>
      <c r="U36" s="295"/>
      <c r="V36" s="311">
        <f t="shared" si="0"/>
        <v>55</v>
      </c>
      <c r="W36" s="350">
        <f t="shared" si="1"/>
        <v>55</v>
      </c>
      <c r="X36" s="307">
        <f t="shared" si="2"/>
        <v>54</v>
      </c>
      <c r="Y36" s="334">
        <v>54</v>
      </c>
      <c r="Z36" s="342">
        <v>0</v>
      </c>
      <c r="AA36" s="305">
        <v>1</v>
      </c>
      <c r="AB36" s="305">
        <v>0</v>
      </c>
      <c r="AC36" s="317">
        <v>0</v>
      </c>
      <c r="AD36" s="202">
        <v>43019</v>
      </c>
      <c r="AG36" s="452">
        <f t="shared" si="4"/>
        <v>43009</v>
      </c>
      <c r="AH36" s="56">
        <f t="shared" si="3"/>
        <v>78</v>
      </c>
    </row>
    <row r="37" spans="1:34" ht="15.75" thickBot="1" x14ac:dyDescent="0.3">
      <c r="A37" s="131" t="s">
        <v>129</v>
      </c>
      <c r="B37" s="11" t="s">
        <v>123</v>
      </c>
      <c r="C37" s="8" t="s">
        <v>153</v>
      </c>
      <c r="D37" s="75">
        <v>42932</v>
      </c>
      <c r="E37" s="8">
        <v>74</v>
      </c>
      <c r="F37" s="8">
        <v>65</v>
      </c>
      <c r="G37" s="8">
        <v>69</v>
      </c>
      <c r="H37" s="8">
        <v>48</v>
      </c>
      <c r="I37" s="8" t="s">
        <v>56</v>
      </c>
      <c r="J37" s="8" t="s">
        <v>56</v>
      </c>
      <c r="K37" s="8" t="s">
        <v>56</v>
      </c>
      <c r="L37" s="10">
        <v>0.18611111111111112</v>
      </c>
      <c r="M37" s="11" t="s">
        <v>56</v>
      </c>
      <c r="N37" s="11" t="s">
        <v>56</v>
      </c>
      <c r="O37" s="8" t="s">
        <v>56</v>
      </c>
      <c r="P37" s="8" t="s">
        <v>56</v>
      </c>
      <c r="Q37" s="50">
        <v>19</v>
      </c>
      <c r="R37" s="50">
        <v>64.33</v>
      </c>
      <c r="S37" s="50">
        <v>17.2</v>
      </c>
      <c r="T37" s="65">
        <v>12.8</v>
      </c>
      <c r="U37" s="98"/>
      <c r="V37" s="311">
        <f t="shared" si="0"/>
        <v>86</v>
      </c>
      <c r="W37" s="350">
        <f t="shared" si="1"/>
        <v>79</v>
      </c>
      <c r="X37" s="307">
        <f t="shared" si="2"/>
        <v>77</v>
      </c>
      <c r="Y37" s="33">
        <v>77</v>
      </c>
      <c r="Z37" s="88">
        <v>0</v>
      </c>
      <c r="AA37" s="303">
        <v>2</v>
      </c>
      <c r="AB37" s="304">
        <v>7</v>
      </c>
      <c r="AC37" s="194">
        <v>7</v>
      </c>
      <c r="AD37" s="201">
        <v>42991</v>
      </c>
      <c r="AG37" s="452">
        <f t="shared" si="4"/>
        <v>42981</v>
      </c>
      <c r="AH37" s="56">
        <f t="shared" si="3"/>
        <v>49</v>
      </c>
    </row>
    <row r="38" spans="1:34" ht="15.75" thickBot="1" x14ac:dyDescent="0.3">
      <c r="A38" s="131" t="s">
        <v>303</v>
      </c>
      <c r="B38" s="11" t="s">
        <v>163</v>
      </c>
      <c r="C38" s="8" t="s">
        <v>164</v>
      </c>
      <c r="D38" s="75">
        <v>42932</v>
      </c>
      <c r="E38" s="8">
        <v>78</v>
      </c>
      <c r="F38" s="8">
        <v>71</v>
      </c>
      <c r="G38" s="8">
        <v>71</v>
      </c>
      <c r="H38" s="8">
        <v>53</v>
      </c>
      <c r="I38" s="8" t="s">
        <v>56</v>
      </c>
      <c r="J38" s="8" t="s">
        <v>56</v>
      </c>
      <c r="K38" s="8" t="s">
        <v>56</v>
      </c>
      <c r="L38" s="10">
        <v>0.1277777777777778</v>
      </c>
      <c r="M38" s="11" t="s">
        <v>56</v>
      </c>
      <c r="N38" s="11" t="s">
        <v>56</v>
      </c>
      <c r="O38" s="50" t="s">
        <v>56</v>
      </c>
      <c r="P38" s="50" t="s">
        <v>56</v>
      </c>
      <c r="Q38" s="50">
        <v>12.67</v>
      </c>
      <c r="R38" s="50">
        <v>55.33</v>
      </c>
      <c r="S38" s="50">
        <v>17</v>
      </c>
      <c r="T38" s="65">
        <v>14</v>
      </c>
      <c r="U38" s="98"/>
      <c r="V38" s="311">
        <f t="shared" si="0"/>
        <v>84</v>
      </c>
      <c r="W38" s="350">
        <f t="shared" si="1"/>
        <v>78</v>
      </c>
      <c r="X38" s="307">
        <f t="shared" si="2"/>
        <v>77</v>
      </c>
      <c r="Y38" s="33">
        <v>77</v>
      </c>
      <c r="Z38" s="88">
        <v>0</v>
      </c>
      <c r="AA38" s="303">
        <v>1</v>
      </c>
      <c r="AB38" s="304">
        <v>6</v>
      </c>
      <c r="AC38" s="194">
        <v>6</v>
      </c>
      <c r="AD38" s="201">
        <v>42985</v>
      </c>
      <c r="AG38" s="452">
        <f t="shared" si="4"/>
        <v>42975</v>
      </c>
      <c r="AH38" s="56">
        <f t="shared" si="3"/>
        <v>43</v>
      </c>
    </row>
    <row r="39" spans="1:34" ht="15.75" thickBot="1" x14ac:dyDescent="0.3">
      <c r="A39" s="131" t="s">
        <v>133</v>
      </c>
      <c r="B39" s="11" t="s">
        <v>130</v>
      </c>
      <c r="C39" s="8" t="s">
        <v>162</v>
      </c>
      <c r="D39" s="75">
        <v>42932</v>
      </c>
      <c r="E39" s="8" t="s">
        <v>56</v>
      </c>
      <c r="F39" s="8" t="s">
        <v>56</v>
      </c>
      <c r="G39" s="8" t="s">
        <v>56</v>
      </c>
      <c r="H39" s="8" t="s">
        <v>56</v>
      </c>
      <c r="I39" s="8" t="s">
        <v>51</v>
      </c>
      <c r="J39" s="8" t="s">
        <v>51</v>
      </c>
      <c r="K39" s="8" t="s">
        <v>51</v>
      </c>
      <c r="L39" s="8" t="s">
        <v>51</v>
      </c>
      <c r="M39" s="11" t="s">
        <v>56</v>
      </c>
      <c r="N39" s="11" t="s">
        <v>56</v>
      </c>
      <c r="O39" s="52">
        <v>7.6388888888888886E-3</v>
      </c>
      <c r="P39" s="50" t="s">
        <v>51</v>
      </c>
      <c r="Q39" s="50" t="s">
        <v>51</v>
      </c>
      <c r="R39" s="50" t="s">
        <v>51</v>
      </c>
      <c r="S39" s="50">
        <v>5</v>
      </c>
      <c r="T39" s="65">
        <v>1</v>
      </c>
      <c r="U39" s="98"/>
      <c r="V39" s="311">
        <f t="shared" si="0"/>
        <v>68</v>
      </c>
      <c r="W39" s="350">
        <f t="shared" si="1"/>
        <v>55</v>
      </c>
      <c r="X39" s="307">
        <f t="shared" si="2"/>
        <v>0</v>
      </c>
      <c r="Y39" s="33">
        <v>0</v>
      </c>
      <c r="Z39" s="88">
        <v>0</v>
      </c>
      <c r="AA39" s="303">
        <v>55</v>
      </c>
      <c r="AB39" s="304">
        <v>13</v>
      </c>
      <c r="AC39" s="194">
        <v>13</v>
      </c>
      <c r="AD39" s="201">
        <v>43005</v>
      </c>
      <c r="AG39" s="452">
        <f t="shared" si="4"/>
        <v>42995</v>
      </c>
      <c r="AH39" s="56">
        <f t="shared" si="3"/>
        <v>63</v>
      </c>
    </row>
    <row r="40" spans="1:34" ht="15.75" thickBot="1" x14ac:dyDescent="0.3">
      <c r="A40" s="131" t="s">
        <v>304</v>
      </c>
      <c r="B40" s="11" t="s">
        <v>134</v>
      </c>
      <c r="C40" s="8" t="s">
        <v>165</v>
      </c>
      <c r="D40" s="75">
        <v>42932</v>
      </c>
      <c r="E40" s="8">
        <v>78</v>
      </c>
      <c r="F40" s="8">
        <v>76</v>
      </c>
      <c r="G40" s="8">
        <v>71</v>
      </c>
      <c r="H40" s="8">
        <v>58</v>
      </c>
      <c r="I40" s="8" t="s">
        <v>56</v>
      </c>
      <c r="J40" s="8" t="s">
        <v>56</v>
      </c>
      <c r="K40" s="8" t="s">
        <v>56</v>
      </c>
      <c r="L40" s="10">
        <v>0.1277777777777778</v>
      </c>
      <c r="M40" s="11" t="s">
        <v>56</v>
      </c>
      <c r="N40" s="11" t="s">
        <v>56</v>
      </c>
      <c r="O40" s="52">
        <v>0.13749999999999998</v>
      </c>
      <c r="P40" s="52">
        <v>0.14097222222222222</v>
      </c>
      <c r="Q40" s="50">
        <v>13.33</v>
      </c>
      <c r="R40" s="50">
        <v>52.66</v>
      </c>
      <c r="S40" s="50">
        <v>16</v>
      </c>
      <c r="T40" s="50">
        <v>12</v>
      </c>
      <c r="U40" s="98"/>
      <c r="V40" s="311">
        <f t="shared" si="0"/>
        <v>106</v>
      </c>
      <c r="W40" s="350">
        <f t="shared" si="1"/>
        <v>96</v>
      </c>
      <c r="X40" s="307">
        <f t="shared" si="2"/>
        <v>93</v>
      </c>
      <c r="Y40" s="33">
        <v>93</v>
      </c>
      <c r="Z40" s="88">
        <v>0</v>
      </c>
      <c r="AA40" s="303">
        <v>3</v>
      </c>
      <c r="AB40" s="304">
        <v>10</v>
      </c>
      <c r="AC40" s="194">
        <v>10</v>
      </c>
      <c r="AD40" s="201">
        <v>42985</v>
      </c>
      <c r="AG40" s="452">
        <f t="shared" si="4"/>
        <v>42975</v>
      </c>
      <c r="AH40" s="56">
        <f t="shared" si="3"/>
        <v>43</v>
      </c>
    </row>
    <row r="41" spans="1:34" s="69" customFormat="1" ht="16.5" thickBot="1" x14ac:dyDescent="0.3">
      <c r="A41" s="131" t="s">
        <v>465</v>
      </c>
      <c r="B41" s="441" t="s">
        <v>56</v>
      </c>
      <c r="C41" s="73" t="s">
        <v>169</v>
      </c>
      <c r="D41" s="94">
        <v>42934</v>
      </c>
      <c r="E41" s="12" t="s">
        <v>56</v>
      </c>
      <c r="F41" s="12" t="s">
        <v>56</v>
      </c>
      <c r="G41" s="12" t="s">
        <v>56</v>
      </c>
      <c r="H41" s="12" t="s">
        <v>56</v>
      </c>
      <c r="I41" s="12" t="s">
        <v>56</v>
      </c>
      <c r="J41" s="7" t="s">
        <v>56</v>
      </c>
      <c r="K41" s="12" t="s">
        <v>56</v>
      </c>
      <c r="L41" s="12" t="s">
        <v>56</v>
      </c>
      <c r="M41" s="11" t="s">
        <v>56</v>
      </c>
      <c r="N41" s="11" t="s">
        <v>56</v>
      </c>
      <c r="O41" s="67" t="s">
        <v>56</v>
      </c>
      <c r="P41" s="67" t="s">
        <v>56</v>
      </c>
      <c r="Q41" s="67">
        <v>21.67</v>
      </c>
      <c r="R41" s="65">
        <v>58.67</v>
      </c>
      <c r="S41" s="67">
        <v>20.3</v>
      </c>
      <c r="T41" s="67">
        <v>16.739999999999998</v>
      </c>
      <c r="U41" s="296"/>
      <c r="V41" s="311">
        <f t="shared" si="0"/>
        <v>90</v>
      </c>
      <c r="W41" s="350">
        <f t="shared" si="1"/>
        <v>86</v>
      </c>
      <c r="X41" s="307">
        <f t="shared" si="2"/>
        <v>83</v>
      </c>
      <c r="Y41" s="335">
        <v>83</v>
      </c>
      <c r="Z41" s="343">
        <v>0</v>
      </c>
      <c r="AA41" s="439">
        <v>3</v>
      </c>
      <c r="AB41" s="306">
        <v>4</v>
      </c>
      <c r="AC41" s="318">
        <v>4</v>
      </c>
      <c r="AD41" s="203">
        <v>42989</v>
      </c>
      <c r="AG41" s="452">
        <f t="shared" si="4"/>
        <v>42979</v>
      </c>
      <c r="AH41" s="56">
        <f t="shared" si="3"/>
        <v>45</v>
      </c>
    </row>
    <row r="42" spans="1:34" ht="16.5" thickBot="1" x14ac:dyDescent="0.3">
      <c r="A42" s="131" t="s">
        <v>305</v>
      </c>
      <c r="B42" s="11" t="s">
        <v>175</v>
      </c>
      <c r="C42" s="8" t="s">
        <v>113</v>
      </c>
      <c r="D42" s="75">
        <v>42936</v>
      </c>
      <c r="E42" s="8">
        <v>79</v>
      </c>
      <c r="F42" s="8">
        <v>69</v>
      </c>
      <c r="G42" s="8">
        <v>71</v>
      </c>
      <c r="H42" s="8">
        <v>53</v>
      </c>
      <c r="I42" s="7" t="s">
        <v>56</v>
      </c>
      <c r="J42" s="7" t="s">
        <v>56</v>
      </c>
      <c r="K42" s="7" t="s">
        <v>56</v>
      </c>
      <c r="L42" s="10">
        <v>8.3333333333333329E-2</v>
      </c>
      <c r="M42" s="11" t="s">
        <v>56</v>
      </c>
      <c r="N42" s="11" t="s">
        <v>56</v>
      </c>
      <c r="O42" s="10">
        <v>8.6805555555555566E-2</v>
      </c>
      <c r="P42" s="10">
        <v>9.0277777777777776E-2</v>
      </c>
      <c r="Q42" s="8">
        <v>21</v>
      </c>
      <c r="R42" s="8">
        <v>55</v>
      </c>
      <c r="S42" s="50">
        <v>30.4</v>
      </c>
      <c r="T42" s="50">
        <v>24.3</v>
      </c>
      <c r="U42" s="98"/>
      <c r="V42" s="311">
        <f t="shared" si="0"/>
        <v>92</v>
      </c>
      <c r="W42" s="350">
        <f t="shared" si="1"/>
        <v>91</v>
      </c>
      <c r="X42" s="307">
        <f t="shared" si="2"/>
        <v>24</v>
      </c>
      <c r="Y42" s="33">
        <v>8</v>
      </c>
      <c r="Z42" s="88">
        <v>16</v>
      </c>
      <c r="AA42" s="303">
        <v>67</v>
      </c>
      <c r="AB42" s="304">
        <v>1</v>
      </c>
      <c r="AC42" s="194">
        <v>1</v>
      </c>
      <c r="AD42" s="201">
        <v>42991</v>
      </c>
      <c r="AG42" s="452">
        <f t="shared" si="4"/>
        <v>42981</v>
      </c>
      <c r="AH42" s="56">
        <f t="shared" si="3"/>
        <v>45</v>
      </c>
    </row>
    <row r="43" spans="1:34" ht="16.5" thickBot="1" x14ac:dyDescent="0.3">
      <c r="A43" s="131" t="s">
        <v>306</v>
      </c>
      <c r="B43" s="11" t="s">
        <v>114</v>
      </c>
      <c r="C43" s="8" t="s">
        <v>191</v>
      </c>
      <c r="D43" s="75">
        <v>42940</v>
      </c>
      <c r="E43" s="11">
        <v>79</v>
      </c>
      <c r="F43" s="11">
        <v>70</v>
      </c>
      <c r="G43" s="11">
        <v>69</v>
      </c>
      <c r="H43" s="11">
        <v>57</v>
      </c>
      <c r="I43" s="7" t="s">
        <v>56</v>
      </c>
      <c r="J43" s="7" t="s">
        <v>56</v>
      </c>
      <c r="K43" s="10">
        <v>0.16041666666666668</v>
      </c>
      <c r="L43" s="10">
        <v>0.1673611111111111</v>
      </c>
      <c r="M43" s="11" t="s">
        <v>56</v>
      </c>
      <c r="N43" s="11" t="s">
        <v>56</v>
      </c>
      <c r="O43" s="7" t="s">
        <v>56</v>
      </c>
      <c r="P43" s="7" t="s">
        <v>56</v>
      </c>
      <c r="Q43" s="53">
        <v>12.33</v>
      </c>
      <c r="R43" s="53">
        <v>52.33</v>
      </c>
      <c r="S43" s="53">
        <v>16.75</v>
      </c>
      <c r="T43" s="67">
        <v>13.55</v>
      </c>
      <c r="U43" s="297" t="s">
        <v>192</v>
      </c>
      <c r="V43" s="311">
        <f t="shared" si="0"/>
        <v>77</v>
      </c>
      <c r="W43" s="350">
        <f t="shared" si="1"/>
        <v>56</v>
      </c>
      <c r="X43" s="307">
        <f t="shared" si="2"/>
        <v>37</v>
      </c>
      <c r="Y43" s="33">
        <v>36</v>
      </c>
      <c r="Z43" s="88">
        <v>1</v>
      </c>
      <c r="AA43" s="303">
        <v>19</v>
      </c>
      <c r="AB43" s="304">
        <v>21</v>
      </c>
      <c r="AC43" s="194">
        <v>21</v>
      </c>
      <c r="AD43" s="140"/>
      <c r="AG43" s="477" t="s">
        <v>51</v>
      </c>
      <c r="AH43" s="477" t="s">
        <v>51</v>
      </c>
    </row>
    <row r="44" spans="1:34" ht="15.75" thickBot="1" x14ac:dyDescent="0.3">
      <c r="A44" s="131" t="s">
        <v>466</v>
      </c>
      <c r="B44" s="21" t="s">
        <v>56</v>
      </c>
      <c r="C44" s="8" t="s">
        <v>196</v>
      </c>
      <c r="D44" s="75">
        <v>42941</v>
      </c>
      <c r="E44" s="8" t="s">
        <v>56</v>
      </c>
      <c r="F44" s="8" t="s">
        <v>56</v>
      </c>
      <c r="G44" s="8" t="s">
        <v>56</v>
      </c>
      <c r="H44" s="8" t="s">
        <v>56</v>
      </c>
      <c r="I44" s="8" t="s">
        <v>56</v>
      </c>
      <c r="J44" s="8" t="s">
        <v>56</v>
      </c>
      <c r="K44" s="8" t="s">
        <v>56</v>
      </c>
      <c r="L44" s="8" t="s">
        <v>56</v>
      </c>
      <c r="M44" s="11" t="s">
        <v>56</v>
      </c>
      <c r="N44" s="11" t="s">
        <v>56</v>
      </c>
      <c r="O44" s="8" t="s">
        <v>56</v>
      </c>
      <c r="P44" s="8" t="s">
        <v>56</v>
      </c>
      <c r="Q44" s="50">
        <v>9.33</v>
      </c>
      <c r="R44" s="50">
        <v>52.67</v>
      </c>
      <c r="S44" s="50">
        <v>34.5</v>
      </c>
      <c r="T44" s="93">
        <v>31.4</v>
      </c>
      <c r="U44" s="98"/>
      <c r="V44" s="311">
        <f t="shared" si="0"/>
        <v>57</v>
      </c>
      <c r="W44" s="350">
        <f t="shared" si="1"/>
        <v>55</v>
      </c>
      <c r="X44" s="307">
        <f t="shared" si="2"/>
        <v>55</v>
      </c>
      <c r="Y44" s="33">
        <v>54</v>
      </c>
      <c r="Z44" s="88">
        <v>1</v>
      </c>
      <c r="AA44" s="303">
        <v>0</v>
      </c>
      <c r="AB44" s="304">
        <v>2</v>
      </c>
      <c r="AC44" s="194">
        <v>2</v>
      </c>
      <c r="AD44" s="201">
        <v>43001</v>
      </c>
      <c r="AG44" s="452">
        <f t="shared" si="4"/>
        <v>42991</v>
      </c>
      <c r="AH44" s="56">
        <f t="shared" si="3"/>
        <v>50</v>
      </c>
    </row>
    <row r="45" spans="1:34" s="56" customFormat="1" ht="15.75" thickBot="1" x14ac:dyDescent="0.3">
      <c r="A45" s="131" t="s">
        <v>159</v>
      </c>
      <c r="B45" s="59" t="s">
        <v>107</v>
      </c>
      <c r="C45" s="11" t="s">
        <v>59</v>
      </c>
      <c r="D45" s="82">
        <v>42943</v>
      </c>
      <c r="E45" s="11">
        <v>89</v>
      </c>
      <c r="F45" s="11">
        <v>81</v>
      </c>
      <c r="G45" s="11">
        <v>81</v>
      </c>
      <c r="H45" s="11">
        <v>59</v>
      </c>
      <c r="I45" s="11" t="s">
        <v>51</v>
      </c>
      <c r="J45" s="11" t="s">
        <v>56</v>
      </c>
      <c r="K45" s="19">
        <v>5.9027777777777783E-2</v>
      </c>
      <c r="L45" s="19">
        <v>7.9166666666666663E-2</v>
      </c>
      <c r="M45" s="11" t="s">
        <v>56</v>
      </c>
      <c r="N45" s="11" t="s">
        <v>56</v>
      </c>
      <c r="O45" s="19">
        <v>0.12361111111111112</v>
      </c>
      <c r="P45" s="11" t="s">
        <v>56</v>
      </c>
      <c r="Q45" s="11" t="s">
        <v>56</v>
      </c>
      <c r="R45" s="11" t="s">
        <v>56</v>
      </c>
      <c r="S45" s="51">
        <v>24</v>
      </c>
      <c r="T45" s="478">
        <v>19.7</v>
      </c>
      <c r="U45" s="288"/>
      <c r="V45" s="311">
        <f t="shared" si="0"/>
        <v>0</v>
      </c>
      <c r="W45" s="350">
        <f t="shared" si="1"/>
        <v>0</v>
      </c>
      <c r="X45" s="440">
        <f t="shared" si="2"/>
        <v>0</v>
      </c>
      <c r="Y45" s="333">
        <v>0</v>
      </c>
      <c r="Z45" s="287">
        <v>0</v>
      </c>
      <c r="AA45" s="303">
        <v>0</v>
      </c>
      <c r="AB45" s="303">
        <v>0</v>
      </c>
      <c r="AC45" s="316">
        <v>0</v>
      </c>
      <c r="AD45" s="129"/>
      <c r="AG45" s="477" t="s">
        <v>51</v>
      </c>
      <c r="AH45" s="477" t="s">
        <v>51</v>
      </c>
    </row>
    <row r="46" spans="1:34" ht="15.75" thickBot="1" x14ac:dyDescent="0.3">
      <c r="A46" s="131" t="s">
        <v>308</v>
      </c>
      <c r="B46" s="8" t="s">
        <v>201</v>
      </c>
      <c r="C46" s="8" t="s">
        <v>110</v>
      </c>
      <c r="D46" s="75">
        <v>42943</v>
      </c>
      <c r="E46" s="8">
        <v>76</v>
      </c>
      <c r="F46" s="8">
        <v>68</v>
      </c>
      <c r="G46" s="8">
        <v>66</v>
      </c>
      <c r="H46" s="8">
        <v>52</v>
      </c>
      <c r="I46" s="8" t="s">
        <v>51</v>
      </c>
      <c r="J46" s="8" t="s">
        <v>56</v>
      </c>
      <c r="K46" s="8" t="s">
        <v>51</v>
      </c>
      <c r="L46" s="10">
        <v>0.18194444444444444</v>
      </c>
      <c r="M46" s="11" t="s">
        <v>56</v>
      </c>
      <c r="N46" s="11" t="s">
        <v>56</v>
      </c>
      <c r="O46" s="10">
        <v>0.18333333333333335</v>
      </c>
      <c r="P46" s="10">
        <v>0.19166666666666665</v>
      </c>
      <c r="Q46" s="52" t="s">
        <v>51</v>
      </c>
      <c r="R46" s="52" t="s">
        <v>51</v>
      </c>
      <c r="S46" s="86">
        <v>13</v>
      </c>
      <c r="T46" s="50">
        <v>8</v>
      </c>
      <c r="U46" s="98"/>
      <c r="V46" s="311">
        <f t="shared" si="0"/>
        <v>86</v>
      </c>
      <c r="W46" s="350">
        <f t="shared" si="1"/>
        <v>84</v>
      </c>
      <c r="X46" s="307">
        <f t="shared" si="2"/>
        <v>0</v>
      </c>
      <c r="Y46" s="33">
        <v>0</v>
      </c>
      <c r="Z46" s="88">
        <v>0</v>
      </c>
      <c r="AA46" s="303">
        <v>84</v>
      </c>
      <c r="AB46" s="304">
        <v>2</v>
      </c>
      <c r="AC46" s="194">
        <v>2</v>
      </c>
      <c r="AD46" s="201">
        <v>43019</v>
      </c>
      <c r="AG46" s="452">
        <f t="shared" si="4"/>
        <v>43009</v>
      </c>
      <c r="AH46" s="56">
        <f t="shared" si="3"/>
        <v>66</v>
      </c>
    </row>
    <row r="47" spans="1:34" ht="15.75" thickBot="1" x14ac:dyDescent="0.3">
      <c r="A47" s="131" t="s">
        <v>309</v>
      </c>
      <c r="B47" s="8" t="s">
        <v>202</v>
      </c>
      <c r="C47" s="8" t="s">
        <v>100</v>
      </c>
      <c r="D47" s="75">
        <v>42943</v>
      </c>
      <c r="E47" s="8">
        <v>83</v>
      </c>
      <c r="F47" s="8">
        <v>75</v>
      </c>
      <c r="G47" s="8">
        <v>73</v>
      </c>
      <c r="H47" s="8">
        <v>54</v>
      </c>
      <c r="I47" s="8" t="s">
        <v>51</v>
      </c>
      <c r="J47" s="8" t="s">
        <v>56</v>
      </c>
      <c r="K47" s="8" t="s">
        <v>51</v>
      </c>
      <c r="L47" s="8" t="s">
        <v>51</v>
      </c>
      <c r="M47" s="11" t="s">
        <v>56</v>
      </c>
      <c r="N47" s="11" t="s">
        <v>56</v>
      </c>
      <c r="O47" s="10">
        <v>0.20694444444444446</v>
      </c>
      <c r="P47" s="10">
        <v>0.20069444444444443</v>
      </c>
      <c r="Q47" s="52" t="s">
        <v>51</v>
      </c>
      <c r="R47" s="52" t="s">
        <v>51</v>
      </c>
      <c r="S47" s="52">
        <v>17.899999999999999</v>
      </c>
      <c r="T47" s="66">
        <v>14.1</v>
      </c>
      <c r="U47" s="98"/>
      <c r="V47" s="311">
        <f t="shared" si="0"/>
        <v>91</v>
      </c>
      <c r="W47" s="350">
        <f t="shared" si="1"/>
        <v>89</v>
      </c>
      <c r="X47" s="307">
        <f t="shared" si="2"/>
        <v>0</v>
      </c>
      <c r="Y47" s="33">
        <v>0</v>
      </c>
      <c r="Z47" s="88">
        <v>0</v>
      </c>
      <c r="AA47" s="303">
        <v>89</v>
      </c>
      <c r="AB47" s="304">
        <v>2</v>
      </c>
      <c r="AC47" s="194">
        <v>2</v>
      </c>
      <c r="AD47" s="140"/>
      <c r="AG47" s="477" t="s">
        <v>51</v>
      </c>
      <c r="AH47" s="477" t="s">
        <v>51</v>
      </c>
    </row>
    <row r="48" spans="1:34" ht="15.75" thickBot="1" x14ac:dyDescent="0.3">
      <c r="A48" s="131" t="s">
        <v>310</v>
      </c>
      <c r="B48" s="8" t="s">
        <v>56</v>
      </c>
      <c r="C48" s="8" t="s">
        <v>209</v>
      </c>
      <c r="D48" s="75">
        <v>42950</v>
      </c>
      <c r="E48" s="8" t="s">
        <v>56</v>
      </c>
      <c r="F48" s="8" t="s">
        <v>56</v>
      </c>
      <c r="G48" s="8" t="s">
        <v>56</v>
      </c>
      <c r="H48" s="8" t="s">
        <v>56</v>
      </c>
      <c r="I48" s="8" t="s">
        <v>56</v>
      </c>
      <c r="J48" s="8" t="s">
        <v>56</v>
      </c>
      <c r="K48" s="8" t="s">
        <v>56</v>
      </c>
      <c r="L48" s="8" t="s">
        <v>56</v>
      </c>
      <c r="M48" s="11" t="s">
        <v>56</v>
      </c>
      <c r="N48" s="11" t="s">
        <v>56</v>
      </c>
      <c r="O48" s="8" t="s">
        <v>56</v>
      </c>
      <c r="P48" s="8" t="s">
        <v>56</v>
      </c>
      <c r="Q48" s="50">
        <v>18.329999999999998</v>
      </c>
      <c r="R48" s="50">
        <v>62</v>
      </c>
      <c r="S48" s="50">
        <v>19.05</v>
      </c>
      <c r="T48" s="65">
        <v>15.55</v>
      </c>
      <c r="U48" s="292" t="s">
        <v>208</v>
      </c>
      <c r="V48" s="311">
        <f t="shared" si="0"/>
        <v>76</v>
      </c>
      <c r="W48" s="350">
        <f t="shared" si="1"/>
        <v>72</v>
      </c>
      <c r="X48" s="307">
        <f>SUM(Y48:Z48)</f>
        <v>72</v>
      </c>
      <c r="Y48" s="33">
        <v>72</v>
      </c>
      <c r="Z48" s="88">
        <v>0</v>
      </c>
      <c r="AA48" s="303">
        <v>0</v>
      </c>
      <c r="AB48" s="304">
        <v>4</v>
      </c>
      <c r="AC48" s="194">
        <v>3</v>
      </c>
      <c r="AD48" s="201">
        <v>43013</v>
      </c>
      <c r="AG48" s="452">
        <f t="shared" si="4"/>
        <v>43003</v>
      </c>
      <c r="AH48" s="56">
        <f t="shared" si="3"/>
        <v>53</v>
      </c>
    </row>
    <row r="49" spans="1:34" ht="15.75" thickBot="1" x14ac:dyDescent="0.3">
      <c r="A49" s="133" t="s">
        <v>464</v>
      </c>
      <c r="B49" s="173" t="s">
        <v>56</v>
      </c>
      <c r="C49" s="173" t="s">
        <v>100</v>
      </c>
      <c r="D49" s="242">
        <v>42952</v>
      </c>
      <c r="E49" s="173" t="s">
        <v>56</v>
      </c>
      <c r="F49" s="173" t="s">
        <v>56</v>
      </c>
      <c r="G49" s="173" t="s">
        <v>56</v>
      </c>
      <c r="H49" s="173" t="s">
        <v>56</v>
      </c>
      <c r="I49" s="173" t="s">
        <v>56</v>
      </c>
      <c r="J49" s="173" t="s">
        <v>56</v>
      </c>
      <c r="K49" s="173" t="s">
        <v>56</v>
      </c>
      <c r="L49" s="173" t="s">
        <v>56</v>
      </c>
      <c r="M49" s="166" t="s">
        <v>56</v>
      </c>
      <c r="N49" s="166" t="s">
        <v>56</v>
      </c>
      <c r="O49" s="173" t="s">
        <v>56</v>
      </c>
      <c r="P49" s="173" t="s">
        <v>56</v>
      </c>
      <c r="Q49" s="169">
        <v>12.75</v>
      </c>
      <c r="R49" s="169">
        <v>57.5</v>
      </c>
      <c r="S49" s="169">
        <v>22.85</v>
      </c>
      <c r="T49" s="195">
        <v>20</v>
      </c>
      <c r="U49" s="98"/>
      <c r="V49" s="311">
        <f>SUM(W49,AB49)</f>
        <v>92</v>
      </c>
      <c r="W49" s="495">
        <f t="shared" si="1"/>
        <v>90</v>
      </c>
      <c r="X49" s="304">
        <f>SUM(Y49:Z49)</f>
        <v>16</v>
      </c>
      <c r="Y49" s="496">
        <v>15</v>
      </c>
      <c r="Z49" s="88">
        <v>1</v>
      </c>
      <c r="AA49" s="303">
        <v>74</v>
      </c>
      <c r="AB49" s="304">
        <v>2</v>
      </c>
      <c r="AC49" s="194">
        <v>2</v>
      </c>
      <c r="AD49" s="201">
        <v>43019</v>
      </c>
      <c r="AG49" s="452">
        <f t="shared" si="4"/>
        <v>43009</v>
      </c>
      <c r="AH49" s="56">
        <f>ABS(D49-AG49)</f>
        <v>57</v>
      </c>
    </row>
    <row r="50" spans="1:34" x14ac:dyDescent="0.25">
      <c r="U50" s="60"/>
      <c r="V50" s="60">
        <f>SUM(V7:V49)</f>
        <v>3617</v>
      </c>
      <c r="W50" s="198">
        <f>SUM(W7:W49)</f>
        <v>3127</v>
      </c>
      <c r="X50" s="60"/>
      <c r="Y50" s="198"/>
      <c r="Z50" s="198"/>
      <c r="AA50" s="60"/>
      <c r="AB50" s="198"/>
      <c r="AC50" s="60"/>
      <c r="AD50" s="60"/>
    </row>
    <row r="51" spans="1:34" x14ac:dyDescent="0.25">
      <c r="U51" s="60"/>
      <c r="V51" s="60"/>
      <c r="W51" s="198"/>
      <c r="X51" s="60"/>
      <c r="Y51" s="198">
        <f>SUM(Y7:Y49)</f>
        <v>2561</v>
      </c>
      <c r="Z51" s="198">
        <f>SUM(Z7:Z49)</f>
        <v>69</v>
      </c>
      <c r="AA51" s="60">
        <f>SUM(AA7:AA49)</f>
        <v>497</v>
      </c>
      <c r="AB51" s="198">
        <f>SUM(AB7:AB49)</f>
        <v>490</v>
      </c>
      <c r="AC51" s="60"/>
      <c r="AD51" s="60"/>
    </row>
    <row r="52" spans="1:34" x14ac:dyDescent="0.25">
      <c r="U52" s="60"/>
      <c r="V52" s="60"/>
      <c r="W52" s="480" t="s">
        <v>60</v>
      </c>
      <c r="X52" s="481" t="s">
        <v>95</v>
      </c>
      <c r="Y52" s="482" t="s">
        <v>104</v>
      </c>
      <c r="Z52" s="483" t="s">
        <v>123</v>
      </c>
      <c r="AA52" s="484" t="s">
        <v>130</v>
      </c>
      <c r="AB52" s="198" t="s">
        <v>204</v>
      </c>
      <c r="AC52" s="485" t="s">
        <v>138</v>
      </c>
      <c r="AD52" s="60"/>
    </row>
    <row r="53" spans="1:34" x14ac:dyDescent="0.25">
      <c r="U53" s="60"/>
      <c r="V53" s="60"/>
      <c r="W53" s="486" t="s">
        <v>64</v>
      </c>
      <c r="X53" s="487" t="s">
        <v>103</v>
      </c>
      <c r="Y53" s="488" t="s">
        <v>106</v>
      </c>
      <c r="Z53" s="489" t="s">
        <v>119</v>
      </c>
      <c r="AA53" s="490" t="s">
        <v>134</v>
      </c>
      <c r="AB53" s="198" t="s">
        <v>201</v>
      </c>
      <c r="AC53" s="60"/>
      <c r="AD53" s="60"/>
    </row>
    <row r="54" spans="1:34" x14ac:dyDescent="0.25">
      <c r="U54" s="60"/>
      <c r="V54" s="60"/>
      <c r="W54" s="491" t="s">
        <v>66</v>
      </c>
      <c r="X54" s="492" t="s">
        <v>121</v>
      </c>
      <c r="Y54" s="493" t="s">
        <v>114</v>
      </c>
      <c r="Z54" s="483" t="s">
        <v>123</v>
      </c>
      <c r="AA54" s="494" t="s">
        <v>171</v>
      </c>
      <c r="AB54" s="198" t="s">
        <v>205</v>
      </c>
      <c r="AC54" s="60"/>
      <c r="AD54" s="60"/>
    </row>
    <row r="55" spans="1:34" x14ac:dyDescent="0.25">
      <c r="U55" s="60"/>
      <c r="V55" s="60"/>
      <c r="W55" s="198"/>
      <c r="X55" s="60"/>
      <c r="Y55" s="198"/>
      <c r="Z55" s="198"/>
      <c r="AA55" s="60"/>
      <c r="AB55" s="198"/>
      <c r="AC55" s="60"/>
      <c r="AD55" s="60"/>
      <c r="AE55" s="198"/>
    </row>
    <row r="56" spans="1:34" x14ac:dyDescent="0.25">
      <c r="U56" s="60"/>
      <c r="V56" s="60"/>
      <c r="W56" s="198"/>
      <c r="X56" s="60"/>
      <c r="Y56" s="198"/>
      <c r="Z56" s="198"/>
      <c r="AA56" s="60"/>
      <c r="AB56" s="198"/>
      <c r="AC56" s="60"/>
      <c r="AD56" s="60"/>
      <c r="AE56" s="198"/>
    </row>
    <row r="57" spans="1:34" x14ac:dyDescent="0.25">
      <c r="U57" s="60"/>
      <c r="V57" s="60"/>
      <c r="W57" s="198"/>
      <c r="X57" s="60"/>
      <c r="Y57" s="198"/>
      <c r="Z57" s="198"/>
      <c r="AA57" s="60"/>
      <c r="AB57" s="198"/>
      <c r="AC57" s="60"/>
      <c r="AD57" s="60"/>
      <c r="AE57" s="198"/>
    </row>
    <row r="58" spans="1:34" x14ac:dyDescent="0.25">
      <c r="U58" s="60"/>
      <c r="V58" s="60"/>
      <c r="W58" s="198"/>
      <c r="X58" s="60"/>
      <c r="Y58" s="198"/>
      <c r="Z58" s="198"/>
      <c r="AA58" s="60"/>
      <c r="AB58" s="198"/>
      <c r="AC58" s="60"/>
      <c r="AD58" s="60"/>
      <c r="AE58" s="198"/>
    </row>
    <row r="59" spans="1:34" x14ac:dyDescent="0.25">
      <c r="U59" s="60"/>
      <c r="V59" s="60"/>
      <c r="W59" s="198"/>
      <c r="X59" s="60"/>
      <c r="Y59" s="198"/>
      <c r="Z59" s="198"/>
      <c r="AA59" s="60"/>
      <c r="AB59" s="198"/>
      <c r="AC59" s="60"/>
      <c r="AD59" s="60"/>
      <c r="AE59" s="198"/>
    </row>
    <row r="60" spans="1:34" s="40" customFormat="1" x14ac:dyDescent="0.25">
      <c r="A60" s="43" t="s">
        <v>211</v>
      </c>
      <c r="B60" s="44"/>
      <c r="C60" s="44"/>
      <c r="D60" s="62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70"/>
      <c r="U60" s="62"/>
      <c r="V60" s="479"/>
      <c r="X60" s="479"/>
      <c r="AA60" s="479"/>
      <c r="AC60" s="479"/>
      <c r="AD60" s="479"/>
    </row>
    <row r="61" spans="1:34" s="15" customFormat="1" x14ac:dyDescent="0.25">
      <c r="A61" s="25" t="s">
        <v>1</v>
      </c>
      <c r="B61" s="25" t="s">
        <v>2</v>
      </c>
      <c r="C61" s="25" t="s">
        <v>3</v>
      </c>
      <c r="D61" s="83" t="s">
        <v>4</v>
      </c>
      <c r="E61" s="42"/>
      <c r="F61" s="26" t="s">
        <v>5</v>
      </c>
      <c r="G61" s="26" t="s">
        <v>6</v>
      </c>
      <c r="H61" s="26" t="s">
        <v>7</v>
      </c>
      <c r="I61" s="26" t="s">
        <v>8</v>
      </c>
      <c r="J61" s="26" t="s">
        <v>9</v>
      </c>
      <c r="K61" s="26" t="s">
        <v>10</v>
      </c>
      <c r="L61" s="26" t="s">
        <v>11</v>
      </c>
      <c r="M61" s="26"/>
      <c r="N61" s="26"/>
      <c r="O61" s="27" t="s">
        <v>12</v>
      </c>
      <c r="P61" s="27" t="s">
        <v>13</v>
      </c>
      <c r="Q61" s="27"/>
      <c r="R61" s="27"/>
      <c r="S61" s="27"/>
      <c r="T61" s="71"/>
      <c r="U61" s="298"/>
      <c r="V61" s="314" t="s">
        <v>216</v>
      </c>
      <c r="W61" s="327"/>
      <c r="X61" s="339"/>
      <c r="Y61" s="90" t="s">
        <v>247</v>
      </c>
      <c r="Z61" s="87"/>
      <c r="AA61" s="304" t="s">
        <v>248</v>
      </c>
      <c r="AB61" s="323"/>
      <c r="AC61" s="194"/>
      <c r="AD61" s="50"/>
      <c r="AE61" s="33"/>
    </row>
    <row r="62" spans="1:34" s="15" customFormat="1" x14ac:dyDescent="0.25">
      <c r="A62" s="25" t="s">
        <v>23</v>
      </c>
      <c r="B62" s="28" t="s">
        <v>24</v>
      </c>
      <c r="C62" s="25" t="s">
        <v>25</v>
      </c>
      <c r="D62" s="84" t="s">
        <v>26</v>
      </c>
      <c r="E62" s="26" t="s">
        <v>27</v>
      </c>
      <c r="F62" s="29" t="s">
        <v>28</v>
      </c>
      <c r="G62" s="26" t="s">
        <v>29</v>
      </c>
      <c r="H62" s="26" t="s">
        <v>30</v>
      </c>
      <c r="I62" s="26" t="s">
        <v>31</v>
      </c>
      <c r="J62" s="26" t="s">
        <v>32</v>
      </c>
      <c r="K62" s="26" t="s">
        <v>33</v>
      </c>
      <c r="L62" s="26" t="s">
        <v>34</v>
      </c>
      <c r="M62" s="26"/>
      <c r="N62" s="26"/>
      <c r="O62" s="30" t="s">
        <v>35</v>
      </c>
      <c r="P62" s="31" t="s">
        <v>36</v>
      </c>
      <c r="Q62" s="31"/>
      <c r="R62" s="31"/>
      <c r="S62" s="31"/>
      <c r="T62" s="72"/>
      <c r="U62" s="299"/>
      <c r="V62" s="315" t="s">
        <v>214</v>
      </c>
      <c r="W62" s="328" t="s">
        <v>215</v>
      </c>
      <c r="X62" s="308" t="s">
        <v>213</v>
      </c>
      <c r="Y62" s="33" t="s">
        <v>241</v>
      </c>
      <c r="Z62" s="88" t="s">
        <v>242</v>
      </c>
      <c r="AA62" s="304" t="s">
        <v>241</v>
      </c>
      <c r="AB62" s="323" t="s">
        <v>242</v>
      </c>
      <c r="AC62" s="194"/>
      <c r="AD62" s="50"/>
      <c r="AE62" s="33"/>
    </row>
    <row r="63" spans="1:34" s="15" customFormat="1" x14ac:dyDescent="0.25">
      <c r="A63" s="21" t="s">
        <v>235</v>
      </c>
      <c r="B63" s="8" t="s">
        <v>56</v>
      </c>
      <c r="C63" s="35" t="s">
        <v>56</v>
      </c>
      <c r="D63" s="85">
        <v>42905</v>
      </c>
      <c r="E63" s="8" t="s">
        <v>56</v>
      </c>
      <c r="F63" s="8" t="s">
        <v>56</v>
      </c>
      <c r="G63" s="8" t="s">
        <v>56</v>
      </c>
      <c r="H63" s="8" t="s">
        <v>56</v>
      </c>
      <c r="I63" s="8" t="s">
        <v>56</v>
      </c>
      <c r="J63" s="8" t="s">
        <v>56</v>
      </c>
      <c r="K63" s="8" t="s">
        <v>56</v>
      </c>
      <c r="L63" s="8" t="s">
        <v>56</v>
      </c>
      <c r="M63" s="8"/>
      <c r="N63" s="8"/>
      <c r="O63" s="8" t="s">
        <v>56</v>
      </c>
      <c r="P63" s="8" t="s">
        <v>56</v>
      </c>
      <c r="Q63" s="8"/>
      <c r="R63" s="8"/>
      <c r="S63" s="8"/>
      <c r="T63" s="73"/>
      <c r="U63" s="98"/>
      <c r="V63" s="312" t="s">
        <v>234</v>
      </c>
      <c r="W63" s="329" t="s">
        <v>217</v>
      </c>
      <c r="X63" s="304" t="s">
        <v>218</v>
      </c>
      <c r="Y63" s="91"/>
      <c r="Z63" s="46"/>
      <c r="AA63" s="304"/>
      <c r="AB63" s="323"/>
      <c r="AC63" s="194"/>
      <c r="AD63" s="50"/>
      <c r="AE63" s="33"/>
    </row>
    <row r="64" spans="1:34" s="15" customFormat="1" x14ac:dyDescent="0.25">
      <c r="A64" s="21" t="s">
        <v>236</v>
      </c>
      <c r="B64" s="8" t="s">
        <v>56</v>
      </c>
      <c r="C64" s="35" t="s">
        <v>56</v>
      </c>
      <c r="D64" s="85">
        <v>42919</v>
      </c>
      <c r="E64" s="8" t="s">
        <v>56</v>
      </c>
      <c r="F64" s="8" t="s">
        <v>56</v>
      </c>
      <c r="G64" s="8" t="s">
        <v>56</v>
      </c>
      <c r="H64" s="8" t="s">
        <v>56</v>
      </c>
      <c r="I64" s="8" t="s">
        <v>56</v>
      </c>
      <c r="J64" s="8" t="s">
        <v>56</v>
      </c>
      <c r="K64" s="8" t="s">
        <v>56</v>
      </c>
      <c r="L64" s="8" t="s">
        <v>56</v>
      </c>
      <c r="M64" s="8"/>
      <c r="N64" s="8"/>
      <c r="O64" s="8" t="s">
        <v>56</v>
      </c>
      <c r="P64" s="8" t="s">
        <v>56</v>
      </c>
      <c r="Q64" s="8"/>
      <c r="R64" s="8"/>
      <c r="S64" s="8"/>
      <c r="T64" s="73"/>
      <c r="U64" s="98"/>
      <c r="V64" s="312" t="s">
        <v>56</v>
      </c>
      <c r="W64" s="329" t="s">
        <v>56</v>
      </c>
      <c r="X64" s="304" t="s">
        <v>56</v>
      </c>
      <c r="Y64" s="33"/>
      <c r="Z64" s="88"/>
      <c r="AA64" s="304"/>
      <c r="AB64" s="323"/>
      <c r="AC64" s="194"/>
      <c r="AD64" s="50"/>
      <c r="AE64" s="33"/>
    </row>
    <row r="65" spans="1:31" s="15" customFormat="1" x14ac:dyDescent="0.25">
      <c r="A65" s="21" t="s">
        <v>255</v>
      </c>
      <c r="B65" s="8" t="s">
        <v>56</v>
      </c>
      <c r="C65" s="35" t="s">
        <v>56</v>
      </c>
      <c r="D65" s="85">
        <v>42919</v>
      </c>
      <c r="E65" s="8" t="s">
        <v>56</v>
      </c>
      <c r="F65" s="8" t="s">
        <v>56</v>
      </c>
      <c r="G65" s="8" t="s">
        <v>56</v>
      </c>
      <c r="H65" s="8" t="s">
        <v>56</v>
      </c>
      <c r="I65" s="8" t="s">
        <v>56</v>
      </c>
      <c r="J65" s="8" t="s">
        <v>56</v>
      </c>
      <c r="K65" s="8" t="s">
        <v>56</v>
      </c>
      <c r="L65" s="8" t="s">
        <v>56</v>
      </c>
      <c r="M65" s="8"/>
      <c r="N65" s="8"/>
      <c r="O65" s="8" t="s">
        <v>56</v>
      </c>
      <c r="P65" s="8" t="s">
        <v>56</v>
      </c>
      <c r="Q65" s="8"/>
      <c r="R65" s="8"/>
      <c r="S65" s="8"/>
      <c r="T65" s="73"/>
      <c r="U65" s="98"/>
      <c r="V65" s="312" t="s">
        <v>56</v>
      </c>
      <c r="W65" s="329" t="s">
        <v>56</v>
      </c>
      <c r="X65" s="304" t="s">
        <v>56</v>
      </c>
      <c r="Y65" s="33"/>
      <c r="Z65" s="88"/>
      <c r="AA65" s="304"/>
      <c r="AB65" s="323"/>
      <c r="AC65" s="194"/>
      <c r="AD65" s="50"/>
      <c r="AE65" s="33"/>
    </row>
    <row r="66" spans="1:31" s="15" customFormat="1" x14ac:dyDescent="0.25">
      <c r="A66" s="21" t="s">
        <v>237</v>
      </c>
      <c r="B66" s="8" t="s">
        <v>56</v>
      </c>
      <c r="C66" s="8" t="s">
        <v>228</v>
      </c>
      <c r="D66" s="75">
        <v>42922</v>
      </c>
      <c r="E66" s="8" t="s">
        <v>56</v>
      </c>
      <c r="F66" s="8" t="s">
        <v>56</v>
      </c>
      <c r="G66" s="8" t="s">
        <v>56</v>
      </c>
      <c r="H66" s="8" t="s">
        <v>56</v>
      </c>
      <c r="I66" s="8" t="s">
        <v>56</v>
      </c>
      <c r="J66" s="8" t="s">
        <v>56</v>
      </c>
      <c r="K66" s="8" t="s">
        <v>56</v>
      </c>
      <c r="L66" s="8" t="s">
        <v>56</v>
      </c>
      <c r="M66" s="8"/>
      <c r="N66" s="8"/>
      <c r="O66" s="8" t="s">
        <v>56</v>
      </c>
      <c r="P66" s="8" t="s">
        <v>56</v>
      </c>
      <c r="Q66" s="8"/>
      <c r="R66" s="8"/>
      <c r="S66" s="8"/>
      <c r="T66" s="73"/>
      <c r="U66" s="98"/>
      <c r="V66" s="312" t="s">
        <v>56</v>
      </c>
      <c r="W66" s="329" t="s">
        <v>56</v>
      </c>
      <c r="X66" s="304" t="s">
        <v>56</v>
      </c>
      <c r="Y66" s="33"/>
      <c r="Z66" s="88"/>
      <c r="AA66" s="304"/>
      <c r="AB66" s="323"/>
      <c r="AC66" s="194"/>
      <c r="AD66" s="50"/>
      <c r="AE66" s="33"/>
    </row>
    <row r="67" spans="1:31" s="15" customFormat="1" x14ac:dyDescent="0.25">
      <c r="A67" s="21" t="s">
        <v>238</v>
      </c>
      <c r="B67" s="8" t="s">
        <v>56</v>
      </c>
      <c r="C67" s="8" t="s">
        <v>231</v>
      </c>
      <c r="D67" s="75">
        <v>42960</v>
      </c>
      <c r="E67" s="8" t="s">
        <v>56</v>
      </c>
      <c r="F67" s="8" t="s">
        <v>56</v>
      </c>
      <c r="G67" s="8" t="s">
        <v>56</v>
      </c>
      <c r="H67" s="8" t="s">
        <v>56</v>
      </c>
      <c r="I67" s="32" t="s">
        <v>56</v>
      </c>
      <c r="J67" s="8" t="s">
        <v>56</v>
      </c>
      <c r="K67" s="8" t="s">
        <v>56</v>
      </c>
      <c r="L67" s="8" t="s">
        <v>56</v>
      </c>
      <c r="M67" s="8"/>
      <c r="N67" s="8"/>
      <c r="O67" s="8" t="s">
        <v>56</v>
      </c>
      <c r="P67" s="8" t="s">
        <v>56</v>
      </c>
      <c r="Q67" s="8"/>
      <c r="R67" s="8"/>
      <c r="S67" s="8"/>
      <c r="T67" s="73"/>
      <c r="U67" s="98"/>
      <c r="V67" s="312" t="s">
        <v>56</v>
      </c>
      <c r="W67" s="329" t="s">
        <v>56</v>
      </c>
      <c r="X67" s="304" t="s">
        <v>56</v>
      </c>
      <c r="Y67" s="33"/>
      <c r="Z67" s="88"/>
      <c r="AA67" s="304"/>
      <c r="AB67" s="323"/>
      <c r="AC67" s="194"/>
      <c r="AD67" s="50"/>
      <c r="AE67" s="33"/>
    </row>
    <row r="68" spans="1:31" s="15" customFormat="1" x14ac:dyDescent="0.25">
      <c r="A68" s="21" t="s">
        <v>240</v>
      </c>
      <c r="B68" s="8" t="s">
        <v>56</v>
      </c>
      <c r="C68" s="8" t="s">
        <v>233</v>
      </c>
      <c r="D68" s="75">
        <v>42963</v>
      </c>
      <c r="E68" s="8" t="s">
        <v>56</v>
      </c>
      <c r="F68" s="8"/>
      <c r="G68" s="8"/>
      <c r="H68" s="8"/>
      <c r="I68" s="32"/>
      <c r="J68" s="8"/>
      <c r="K68" s="8"/>
      <c r="L68" s="8"/>
      <c r="M68" s="8"/>
      <c r="N68" s="8"/>
      <c r="O68" s="8"/>
      <c r="P68" s="8"/>
      <c r="Q68" s="8"/>
      <c r="R68" s="8"/>
      <c r="S68" s="8"/>
      <c r="T68" s="73"/>
      <c r="U68" s="98"/>
      <c r="V68" s="312"/>
      <c r="W68" s="329"/>
      <c r="X68" s="304"/>
      <c r="Y68" s="33"/>
      <c r="Z68" s="88"/>
      <c r="AA68" s="304"/>
      <c r="AB68" s="323"/>
      <c r="AC68" s="194"/>
      <c r="AD68" s="50"/>
      <c r="AE68" s="33"/>
    </row>
    <row r="69" spans="1:31" s="24" customFormat="1" x14ac:dyDescent="0.25">
      <c r="A69" s="21" t="s">
        <v>243</v>
      </c>
      <c r="B69" s="8" t="s">
        <v>56</v>
      </c>
      <c r="C69" s="8" t="s">
        <v>207</v>
      </c>
      <c r="D69" s="75" t="s">
        <v>56</v>
      </c>
      <c r="I69" s="36"/>
      <c r="T69" s="74"/>
      <c r="U69" s="98"/>
      <c r="V69" s="312"/>
      <c r="W69" s="330"/>
      <c r="X69" s="304"/>
      <c r="Y69" s="92">
        <v>42966</v>
      </c>
      <c r="Z69" s="46">
        <v>10</v>
      </c>
      <c r="AA69" s="346">
        <v>42967</v>
      </c>
      <c r="AB69" s="322">
        <v>6</v>
      </c>
      <c r="AC69" s="194"/>
      <c r="AD69" s="50"/>
      <c r="AE69" s="36"/>
    </row>
    <row r="70" spans="1:31" s="15" customFormat="1" x14ac:dyDescent="0.25">
      <c r="A70" s="21" t="s">
        <v>244</v>
      </c>
      <c r="B70" s="8" t="s">
        <v>56</v>
      </c>
      <c r="C70" s="8" t="s">
        <v>62</v>
      </c>
      <c r="D70" s="75" t="s">
        <v>56</v>
      </c>
      <c r="E70" s="8"/>
      <c r="F70" s="8"/>
      <c r="G70" s="8"/>
      <c r="H70" s="8"/>
      <c r="I70" s="32"/>
      <c r="J70" s="8"/>
      <c r="K70" s="8"/>
      <c r="L70" s="8"/>
      <c r="M70" s="8"/>
      <c r="N70" s="8"/>
      <c r="O70" s="8"/>
      <c r="P70" s="8"/>
      <c r="Q70" s="8"/>
      <c r="R70" s="8"/>
      <c r="S70" s="8"/>
      <c r="T70" s="73"/>
      <c r="U70" s="98"/>
      <c r="V70" s="312"/>
      <c r="W70" s="329"/>
      <c r="X70" s="304"/>
      <c r="Y70" s="91">
        <v>42966</v>
      </c>
      <c r="Z70" s="46">
        <v>5</v>
      </c>
      <c r="AA70" s="304"/>
      <c r="AB70" s="323"/>
      <c r="AC70" s="194"/>
      <c r="AD70" s="50"/>
      <c r="AE70" s="33"/>
    </row>
    <row r="71" spans="1:31" s="15" customFormat="1" x14ac:dyDescent="0.25">
      <c r="A71" s="21" t="s">
        <v>250</v>
      </c>
      <c r="B71" s="8" t="s">
        <v>56</v>
      </c>
      <c r="C71" s="8" t="s">
        <v>246</v>
      </c>
      <c r="D71" s="75" t="s">
        <v>56</v>
      </c>
      <c r="E71" s="8"/>
      <c r="F71" s="8"/>
      <c r="G71" s="8"/>
      <c r="H71" s="8"/>
      <c r="I71" s="32"/>
      <c r="J71" s="8"/>
      <c r="K71" s="8"/>
      <c r="L71" s="8"/>
      <c r="M71" s="8"/>
      <c r="N71" s="8"/>
      <c r="O71" s="8"/>
      <c r="P71" s="8"/>
      <c r="Q71" s="8"/>
      <c r="R71" s="8"/>
      <c r="S71" s="8"/>
      <c r="T71" s="73"/>
      <c r="U71" s="98"/>
      <c r="V71" s="312"/>
      <c r="W71" s="329"/>
      <c r="X71" s="304"/>
      <c r="Y71" s="91">
        <v>42966</v>
      </c>
      <c r="Z71" s="46">
        <v>5</v>
      </c>
      <c r="AA71" s="304"/>
      <c r="AB71" s="323"/>
      <c r="AC71" s="194"/>
      <c r="AD71" s="50"/>
      <c r="AE71" s="33"/>
    </row>
    <row r="72" spans="1:31" s="15" customFormat="1" x14ac:dyDescent="0.25">
      <c r="A72" s="21" t="s">
        <v>251</v>
      </c>
      <c r="B72" s="8" t="s">
        <v>56</v>
      </c>
      <c r="C72" s="8" t="s">
        <v>249</v>
      </c>
      <c r="D72" s="75" t="s">
        <v>56</v>
      </c>
      <c r="E72" s="8"/>
      <c r="F72" s="8"/>
      <c r="G72" s="8"/>
      <c r="H72" s="8"/>
      <c r="I72" s="32"/>
      <c r="J72" s="8"/>
      <c r="K72" s="8"/>
      <c r="L72" s="8"/>
      <c r="M72" s="8"/>
      <c r="N72" s="8"/>
      <c r="O72" s="8"/>
      <c r="P72" s="8"/>
      <c r="Q72" s="8"/>
      <c r="R72" s="8"/>
      <c r="S72" s="8"/>
      <c r="T72" s="73"/>
      <c r="U72" s="98"/>
      <c r="V72" s="312"/>
      <c r="W72" s="329"/>
      <c r="X72" s="304"/>
      <c r="Y72" s="91">
        <v>42967</v>
      </c>
      <c r="Z72" s="46">
        <v>4</v>
      </c>
      <c r="AA72" s="304"/>
      <c r="AB72" s="323"/>
      <c r="AC72" s="194"/>
      <c r="AD72" s="50"/>
      <c r="AE72" s="33"/>
    </row>
    <row r="73" spans="1:31" s="15" customFormat="1" x14ac:dyDescent="0.25">
      <c r="A73" s="21" t="s">
        <v>252</v>
      </c>
      <c r="B73" s="8" t="s">
        <v>56</v>
      </c>
      <c r="C73" s="8" t="s">
        <v>245</v>
      </c>
      <c r="D73" s="75" t="s">
        <v>56</v>
      </c>
      <c r="E73" s="8"/>
      <c r="F73" s="8"/>
      <c r="G73" s="8"/>
      <c r="H73" s="8"/>
      <c r="I73" s="32"/>
      <c r="J73" s="8"/>
      <c r="K73" s="8"/>
      <c r="L73" s="8"/>
      <c r="M73" s="8"/>
      <c r="N73" s="8"/>
      <c r="O73" s="8"/>
      <c r="P73" s="8"/>
      <c r="Q73" s="8"/>
      <c r="R73" s="8"/>
      <c r="S73" s="8"/>
      <c r="T73" s="73"/>
      <c r="U73" s="98"/>
      <c r="V73" s="312"/>
      <c r="W73" s="329"/>
      <c r="X73" s="304"/>
      <c r="Y73" s="91">
        <v>42967</v>
      </c>
      <c r="Z73" s="46">
        <v>4</v>
      </c>
      <c r="AA73" s="304"/>
      <c r="AB73" s="323"/>
      <c r="AC73" s="194"/>
      <c r="AD73" s="50"/>
      <c r="AE73" s="33"/>
    </row>
    <row r="74" spans="1:31" s="15" customFormat="1" x14ac:dyDescent="0.25">
      <c r="A74" s="8" t="s">
        <v>253</v>
      </c>
      <c r="B74" s="8" t="s">
        <v>56</v>
      </c>
      <c r="C74" s="8" t="s">
        <v>239</v>
      </c>
      <c r="D74" s="85" t="s">
        <v>56</v>
      </c>
      <c r="I74" s="33"/>
      <c r="T74" s="68"/>
      <c r="U74" s="98"/>
      <c r="V74" s="312"/>
      <c r="W74" s="331"/>
      <c r="X74" s="304"/>
      <c r="Y74" s="91">
        <v>42972</v>
      </c>
      <c r="Z74" s="46">
        <v>15</v>
      </c>
      <c r="AA74" s="304"/>
      <c r="AB74" s="323"/>
      <c r="AC74" s="194"/>
      <c r="AD74" s="50"/>
      <c r="AE74" s="33"/>
    </row>
    <row r="75" spans="1:31" s="15" customFormat="1" x14ac:dyDescent="0.25">
      <c r="A75" s="8" t="s">
        <v>254</v>
      </c>
      <c r="B75" s="8" t="s">
        <v>56</v>
      </c>
      <c r="C75" s="8" t="s">
        <v>168</v>
      </c>
      <c r="D75" s="54" t="s">
        <v>56</v>
      </c>
      <c r="I75" s="33"/>
      <c r="T75" s="68"/>
      <c r="U75" s="98"/>
      <c r="V75" s="312"/>
      <c r="W75" s="331"/>
      <c r="X75" s="304"/>
      <c r="Y75" s="91">
        <v>42972</v>
      </c>
      <c r="Z75" s="46">
        <v>2</v>
      </c>
      <c r="AA75" s="304"/>
      <c r="AB75" s="323"/>
      <c r="AC75" s="194"/>
      <c r="AD75" s="50"/>
      <c r="AE75" s="33"/>
    </row>
    <row r="76" spans="1:31" s="15" customFormat="1" x14ac:dyDescent="0.25">
      <c r="A76" s="8"/>
      <c r="D76" s="50"/>
      <c r="I76" s="33"/>
      <c r="T76" s="68"/>
      <c r="U76" s="98"/>
      <c r="V76" s="312"/>
      <c r="W76" s="331"/>
      <c r="X76" s="304"/>
      <c r="Y76" s="33"/>
      <c r="Z76" s="88"/>
      <c r="AA76" s="304"/>
      <c r="AB76" s="323"/>
      <c r="AC76" s="194"/>
      <c r="AD76" s="50"/>
      <c r="AE76" s="33"/>
    </row>
    <row r="77" spans="1:31" x14ac:dyDescent="0.25">
      <c r="A77" s="15"/>
      <c r="B77" s="15"/>
      <c r="C77" s="15"/>
      <c r="D77" s="50"/>
      <c r="E77" s="15"/>
      <c r="F77" s="15"/>
      <c r="G77" s="15"/>
      <c r="H77" s="15"/>
    </row>
  </sheetData>
  <mergeCells count="11">
    <mergeCell ref="AE2:AY2"/>
    <mergeCell ref="AE1:AY1"/>
    <mergeCell ref="A1:U1"/>
    <mergeCell ref="V4:V6"/>
    <mergeCell ref="W5:W6"/>
    <mergeCell ref="AB5:AB6"/>
    <mergeCell ref="V3:AC3"/>
    <mergeCell ref="AB4:AC4"/>
    <mergeCell ref="A2:U2"/>
    <mergeCell ref="W4:AA4"/>
    <mergeCell ref="X5:Z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6"/>
  <sheetViews>
    <sheetView topLeftCell="D1" workbookViewId="0">
      <selection activeCell="H20" sqref="H20"/>
    </sheetView>
  </sheetViews>
  <sheetFormatPr defaultRowHeight="15" x14ac:dyDescent="0.25"/>
  <cols>
    <col min="1" max="1" width="14" style="38" customWidth="1"/>
    <col min="2" max="2" width="14.85546875" style="38" customWidth="1"/>
    <col min="3" max="3" width="16.28515625" style="38" customWidth="1"/>
    <col min="4" max="4" width="9.5703125" bestFit="1" customWidth="1"/>
  </cols>
  <sheetData>
    <row r="1" spans="1:4" ht="51.75" thickBot="1" x14ac:dyDescent="0.3">
      <c r="A1" s="372" t="s">
        <v>23</v>
      </c>
      <c r="B1" s="373" t="s">
        <v>399</v>
      </c>
      <c r="C1" s="374" t="s">
        <v>400</v>
      </c>
      <c r="D1" s="38" t="s">
        <v>438</v>
      </c>
    </row>
    <row r="2" spans="1:4" x14ac:dyDescent="0.25">
      <c r="A2" s="430" t="s">
        <v>279</v>
      </c>
      <c r="B2" s="311">
        <v>69</v>
      </c>
      <c r="C2" s="436">
        <v>11</v>
      </c>
      <c r="D2" s="352">
        <f>(C2*100)/B2</f>
        <v>15.942028985507246</v>
      </c>
    </row>
    <row r="3" spans="1:4" x14ac:dyDescent="0.25">
      <c r="A3" s="131" t="s">
        <v>280</v>
      </c>
      <c r="B3" s="311">
        <v>145</v>
      </c>
      <c r="C3" s="303">
        <v>6</v>
      </c>
      <c r="D3" s="352">
        <f t="shared" ref="D3:D41" si="0">(C3*100)/B3</f>
        <v>4.1379310344827589</v>
      </c>
    </row>
    <row r="4" spans="1:4" x14ac:dyDescent="0.25">
      <c r="A4" s="131" t="s">
        <v>281</v>
      </c>
      <c r="B4" s="311">
        <v>82</v>
      </c>
      <c r="C4" s="303">
        <v>3</v>
      </c>
      <c r="D4" s="352">
        <f t="shared" si="0"/>
        <v>3.6585365853658538</v>
      </c>
    </row>
    <row r="5" spans="1:4" x14ac:dyDescent="0.25">
      <c r="A5" s="131" t="s">
        <v>282</v>
      </c>
      <c r="B5" s="311">
        <v>127</v>
      </c>
      <c r="C5" s="303">
        <v>2</v>
      </c>
      <c r="D5" s="352">
        <f t="shared" si="0"/>
        <v>1.5748031496062993</v>
      </c>
    </row>
    <row r="6" spans="1:4" x14ac:dyDescent="0.25">
      <c r="A6" s="131" t="s">
        <v>97</v>
      </c>
      <c r="B6" s="311">
        <v>74</v>
      </c>
      <c r="C6" s="303">
        <v>2</v>
      </c>
      <c r="D6" s="352">
        <f t="shared" si="0"/>
        <v>2.7027027027027026</v>
      </c>
    </row>
    <row r="7" spans="1:4" x14ac:dyDescent="0.25">
      <c r="A7" s="131" t="s">
        <v>283</v>
      </c>
      <c r="B7" s="311">
        <v>102</v>
      </c>
      <c r="C7" s="303">
        <v>14</v>
      </c>
      <c r="D7" s="352">
        <f t="shared" si="0"/>
        <v>13.725490196078431</v>
      </c>
    </row>
    <row r="8" spans="1:4" x14ac:dyDescent="0.25">
      <c r="A8" s="131" t="s">
        <v>284</v>
      </c>
      <c r="B8" s="311">
        <v>72</v>
      </c>
      <c r="C8" s="303">
        <v>2</v>
      </c>
      <c r="D8" s="352">
        <f t="shared" si="0"/>
        <v>2.7777777777777777</v>
      </c>
    </row>
    <row r="9" spans="1:4" x14ac:dyDescent="0.25">
      <c r="A9" s="131" t="s">
        <v>286</v>
      </c>
      <c r="B9" s="311">
        <v>99</v>
      </c>
      <c r="C9" s="303">
        <v>0</v>
      </c>
      <c r="D9" s="352">
        <f t="shared" si="0"/>
        <v>0</v>
      </c>
    </row>
    <row r="10" spans="1:4" x14ac:dyDescent="0.25">
      <c r="A10" s="131" t="s">
        <v>285</v>
      </c>
      <c r="B10" s="311">
        <v>77</v>
      </c>
      <c r="C10" s="303">
        <v>1</v>
      </c>
      <c r="D10" s="352">
        <f t="shared" si="0"/>
        <v>1.2987012987012987</v>
      </c>
    </row>
    <row r="11" spans="1:4" x14ac:dyDescent="0.25">
      <c r="A11" s="131" t="s">
        <v>287</v>
      </c>
      <c r="B11" s="311">
        <v>94</v>
      </c>
      <c r="C11" s="303">
        <v>7</v>
      </c>
      <c r="D11" s="352">
        <f t="shared" si="0"/>
        <v>7.4468085106382977</v>
      </c>
    </row>
    <row r="12" spans="1:4" x14ac:dyDescent="0.25">
      <c r="A12" s="131" t="s">
        <v>288</v>
      </c>
      <c r="B12" s="311">
        <v>69</v>
      </c>
      <c r="C12" s="303">
        <v>1</v>
      </c>
      <c r="D12" s="352">
        <f t="shared" si="0"/>
        <v>1.4492753623188406</v>
      </c>
    </row>
    <row r="13" spans="1:4" x14ac:dyDescent="0.25">
      <c r="A13" s="131" t="s">
        <v>289</v>
      </c>
      <c r="B13" s="311">
        <v>145</v>
      </c>
      <c r="C13" s="303">
        <v>5</v>
      </c>
      <c r="D13" s="352">
        <f t="shared" si="0"/>
        <v>3.4482758620689653</v>
      </c>
    </row>
    <row r="14" spans="1:4" x14ac:dyDescent="0.25">
      <c r="A14" s="131" t="s">
        <v>290</v>
      </c>
      <c r="B14" s="311">
        <v>59</v>
      </c>
      <c r="C14" s="303">
        <v>0</v>
      </c>
      <c r="D14" s="352">
        <f t="shared" si="0"/>
        <v>0</v>
      </c>
    </row>
    <row r="15" spans="1:4" x14ac:dyDescent="0.25">
      <c r="A15" s="131" t="s">
        <v>111</v>
      </c>
      <c r="B15" s="311">
        <v>111</v>
      </c>
      <c r="C15" s="303">
        <v>4</v>
      </c>
      <c r="D15" s="352">
        <f t="shared" si="0"/>
        <v>3.6036036036036037</v>
      </c>
    </row>
    <row r="16" spans="1:4" x14ac:dyDescent="0.25">
      <c r="A16" s="131" t="s">
        <v>112</v>
      </c>
      <c r="B16" s="311">
        <v>97</v>
      </c>
      <c r="C16" s="303">
        <v>8</v>
      </c>
      <c r="D16" s="352">
        <f t="shared" si="0"/>
        <v>8.2474226804123703</v>
      </c>
    </row>
    <row r="17" spans="1:11" x14ac:dyDescent="0.25">
      <c r="A17" s="131" t="s">
        <v>291</v>
      </c>
      <c r="B17" s="311">
        <v>79</v>
      </c>
      <c r="C17" s="303">
        <v>7</v>
      </c>
      <c r="D17" s="352">
        <f t="shared" si="0"/>
        <v>8.8607594936708853</v>
      </c>
    </row>
    <row r="18" spans="1:11" x14ac:dyDescent="0.25">
      <c r="A18" s="132" t="s">
        <v>292</v>
      </c>
      <c r="B18" s="311">
        <v>101</v>
      </c>
      <c r="C18" s="305">
        <v>9</v>
      </c>
      <c r="D18" s="352">
        <f t="shared" si="0"/>
        <v>8.9108910891089117</v>
      </c>
      <c r="E18" s="56"/>
      <c r="F18" s="56"/>
      <c r="G18" s="56"/>
      <c r="H18" s="56"/>
      <c r="I18" s="56"/>
      <c r="J18" s="56"/>
      <c r="K18" s="56"/>
    </row>
    <row r="19" spans="1:11" x14ac:dyDescent="0.25">
      <c r="A19" s="131" t="s">
        <v>293</v>
      </c>
      <c r="B19" s="311">
        <v>102</v>
      </c>
      <c r="C19" s="303">
        <v>3</v>
      </c>
      <c r="D19" s="352">
        <f t="shared" si="0"/>
        <v>2.9411764705882355</v>
      </c>
      <c r="E19" s="56"/>
      <c r="F19" s="56"/>
      <c r="G19" s="56"/>
      <c r="H19" s="56"/>
      <c r="I19" s="56"/>
      <c r="J19" s="56"/>
      <c r="K19" s="56"/>
    </row>
    <row r="20" spans="1:11" x14ac:dyDescent="0.25">
      <c r="A20" s="131" t="s">
        <v>294</v>
      </c>
      <c r="B20" s="311">
        <v>64</v>
      </c>
      <c r="C20" s="303">
        <v>1</v>
      </c>
      <c r="D20" s="352">
        <f t="shared" si="0"/>
        <v>1.5625</v>
      </c>
      <c r="E20" s="56"/>
      <c r="F20" s="56"/>
      <c r="G20" s="56"/>
      <c r="H20" s="56"/>
      <c r="I20" s="56"/>
      <c r="J20" s="56"/>
      <c r="K20" s="56"/>
    </row>
    <row r="21" spans="1:11" x14ac:dyDescent="0.25">
      <c r="A21" s="131" t="s">
        <v>295</v>
      </c>
      <c r="B21" s="311">
        <v>67</v>
      </c>
      <c r="C21" s="303">
        <v>1</v>
      </c>
      <c r="D21" s="352">
        <f t="shared" si="0"/>
        <v>1.4925373134328359</v>
      </c>
      <c r="E21" s="56"/>
      <c r="F21" s="56"/>
      <c r="G21" s="56"/>
      <c r="H21" s="56"/>
      <c r="I21" s="56"/>
      <c r="J21" s="56"/>
      <c r="K21" s="56"/>
    </row>
    <row r="22" spans="1:11" x14ac:dyDescent="0.25">
      <c r="A22" s="131" t="s">
        <v>296</v>
      </c>
      <c r="B22" s="311">
        <v>91</v>
      </c>
      <c r="C22" s="303">
        <v>6</v>
      </c>
      <c r="D22" s="352">
        <f t="shared" si="0"/>
        <v>6.5934065934065931</v>
      </c>
    </row>
    <row r="23" spans="1:11" x14ac:dyDescent="0.25">
      <c r="A23" s="131" t="s">
        <v>297</v>
      </c>
      <c r="B23" s="311">
        <v>115</v>
      </c>
      <c r="C23" s="303">
        <v>1</v>
      </c>
      <c r="D23" s="352">
        <f t="shared" si="0"/>
        <v>0.86956521739130432</v>
      </c>
    </row>
    <row r="24" spans="1:11" x14ac:dyDescent="0.25">
      <c r="A24" s="131" t="s">
        <v>298</v>
      </c>
      <c r="B24" s="311">
        <v>84</v>
      </c>
      <c r="C24" s="303">
        <v>0</v>
      </c>
      <c r="D24" s="352">
        <f t="shared" si="0"/>
        <v>0</v>
      </c>
    </row>
    <row r="25" spans="1:11" x14ac:dyDescent="0.25">
      <c r="A25" s="131" t="s">
        <v>299</v>
      </c>
      <c r="B25" s="311">
        <v>101</v>
      </c>
      <c r="C25" s="303">
        <v>0</v>
      </c>
      <c r="D25" s="352">
        <f t="shared" si="0"/>
        <v>0</v>
      </c>
    </row>
    <row r="26" spans="1:11" x14ac:dyDescent="0.25">
      <c r="A26" s="131" t="s">
        <v>300</v>
      </c>
      <c r="B26" s="311">
        <v>95</v>
      </c>
      <c r="C26" s="303">
        <v>1</v>
      </c>
      <c r="D26" s="352">
        <f t="shared" si="0"/>
        <v>1.0526315789473684</v>
      </c>
    </row>
    <row r="27" spans="1:11" x14ac:dyDescent="0.25">
      <c r="A27" s="131" t="s">
        <v>301</v>
      </c>
      <c r="B27" s="313">
        <v>90</v>
      </c>
      <c r="C27" s="303">
        <v>1</v>
      </c>
      <c r="D27" s="352">
        <f t="shared" si="0"/>
        <v>1.1111111111111112</v>
      </c>
    </row>
    <row r="28" spans="1:11" x14ac:dyDescent="0.25">
      <c r="A28" s="131" t="s">
        <v>302</v>
      </c>
      <c r="B28" s="311">
        <v>146</v>
      </c>
      <c r="C28" s="303">
        <v>3</v>
      </c>
      <c r="D28" s="352">
        <f t="shared" si="0"/>
        <v>2.0547945205479454</v>
      </c>
    </row>
    <row r="29" spans="1:11" x14ac:dyDescent="0.25">
      <c r="A29" s="132" t="s">
        <v>125</v>
      </c>
      <c r="B29" s="311">
        <v>55</v>
      </c>
      <c r="C29" s="305">
        <v>1</v>
      </c>
      <c r="D29" s="352">
        <f t="shared" si="0"/>
        <v>1.8181818181818181</v>
      </c>
    </row>
    <row r="30" spans="1:11" x14ac:dyDescent="0.25">
      <c r="A30" s="131" t="s">
        <v>129</v>
      </c>
      <c r="B30" s="311">
        <v>86</v>
      </c>
      <c r="C30" s="303">
        <v>2</v>
      </c>
      <c r="D30" s="352">
        <f t="shared" si="0"/>
        <v>2.3255813953488373</v>
      </c>
    </row>
    <row r="31" spans="1:11" x14ac:dyDescent="0.25">
      <c r="A31" s="131" t="s">
        <v>303</v>
      </c>
      <c r="B31" s="311">
        <v>84</v>
      </c>
      <c r="C31" s="303">
        <v>1</v>
      </c>
      <c r="D31" s="352">
        <f t="shared" si="0"/>
        <v>1.1904761904761905</v>
      </c>
    </row>
    <row r="32" spans="1:11" x14ac:dyDescent="0.25">
      <c r="A32" s="131" t="s">
        <v>133</v>
      </c>
      <c r="B32" s="444">
        <v>68</v>
      </c>
      <c r="C32" s="303">
        <v>55</v>
      </c>
      <c r="D32" s="352">
        <f t="shared" si="0"/>
        <v>80.882352941176464</v>
      </c>
    </row>
    <row r="33" spans="1:4" x14ac:dyDescent="0.25">
      <c r="A33" s="131" t="s">
        <v>304</v>
      </c>
      <c r="B33" s="311">
        <v>106</v>
      </c>
      <c r="C33" s="303">
        <v>3</v>
      </c>
      <c r="D33" s="352">
        <f t="shared" si="0"/>
        <v>2.8301886792452828</v>
      </c>
    </row>
    <row r="34" spans="1:4" x14ac:dyDescent="0.25">
      <c r="A34" s="131" t="s">
        <v>158</v>
      </c>
      <c r="B34" s="311">
        <v>90</v>
      </c>
      <c r="C34" s="439">
        <v>3</v>
      </c>
      <c r="D34" s="352">
        <f t="shared" si="0"/>
        <v>3.3333333333333335</v>
      </c>
    </row>
    <row r="35" spans="1:4" x14ac:dyDescent="0.25">
      <c r="A35" s="131" t="s">
        <v>305</v>
      </c>
      <c r="B35" s="311">
        <v>92</v>
      </c>
      <c r="C35" s="303">
        <v>67</v>
      </c>
      <c r="D35" s="352">
        <f t="shared" si="0"/>
        <v>72.826086956521735</v>
      </c>
    </row>
    <row r="36" spans="1:4" x14ac:dyDescent="0.25">
      <c r="A36" s="131" t="s">
        <v>306</v>
      </c>
      <c r="B36" s="311">
        <v>77</v>
      </c>
      <c r="C36" s="303">
        <v>19</v>
      </c>
      <c r="D36" s="352">
        <f t="shared" si="0"/>
        <v>24.675324675324674</v>
      </c>
    </row>
    <row r="37" spans="1:4" x14ac:dyDescent="0.25">
      <c r="A37" s="131" t="s">
        <v>307</v>
      </c>
      <c r="B37" s="311">
        <v>57</v>
      </c>
      <c r="C37" s="303">
        <v>0</v>
      </c>
      <c r="D37" s="352">
        <f t="shared" si="0"/>
        <v>0</v>
      </c>
    </row>
    <row r="38" spans="1:4" ht="15.75" thickBot="1" x14ac:dyDescent="0.3">
      <c r="A38" s="131" t="s">
        <v>308</v>
      </c>
      <c r="B38" s="445">
        <v>86</v>
      </c>
      <c r="C38" s="303">
        <v>84</v>
      </c>
      <c r="D38" s="352">
        <f t="shared" si="0"/>
        <v>97.674418604651166</v>
      </c>
    </row>
    <row r="39" spans="1:4" ht="15.75" x14ac:dyDescent="0.25">
      <c r="A39" s="131" t="s">
        <v>309</v>
      </c>
      <c r="B39" s="7">
        <v>91</v>
      </c>
      <c r="C39" s="303">
        <v>89</v>
      </c>
      <c r="D39" s="352">
        <f t="shared" si="0"/>
        <v>97.802197802197796</v>
      </c>
    </row>
    <row r="40" spans="1:4" ht="15.75" x14ac:dyDescent="0.25">
      <c r="A40" s="131" t="s">
        <v>310</v>
      </c>
      <c r="B40" s="7">
        <v>76</v>
      </c>
      <c r="C40" s="303">
        <v>0</v>
      </c>
      <c r="D40" s="352">
        <f t="shared" si="0"/>
        <v>0</v>
      </c>
    </row>
    <row r="41" spans="1:4" ht="16.5" thickBot="1" x14ac:dyDescent="0.3">
      <c r="A41" s="133" t="s">
        <v>311</v>
      </c>
      <c r="B41" s="7">
        <v>92</v>
      </c>
      <c r="C41" s="440">
        <v>74</v>
      </c>
      <c r="D41" s="352">
        <f t="shared" si="0"/>
        <v>80.434782608695656</v>
      </c>
    </row>
    <row r="42" spans="1:4" ht="15.75" x14ac:dyDescent="0.25">
      <c r="A42" s="119"/>
      <c r="B42" s="7"/>
      <c r="C42" s="7"/>
    </row>
    <row r="43" spans="1:4" ht="15.75" x14ac:dyDescent="0.25">
      <c r="A43" s="119"/>
      <c r="B43" s="7"/>
      <c r="C43" s="7"/>
    </row>
    <row r="44" spans="1:4" ht="15.75" x14ac:dyDescent="0.25">
      <c r="A44" s="119"/>
      <c r="B44" s="7"/>
      <c r="C44" s="7"/>
    </row>
    <row r="45" spans="1:4" ht="15.75" x14ac:dyDescent="0.25">
      <c r="A45" s="119"/>
      <c r="B45" s="7"/>
      <c r="C45" s="7"/>
    </row>
    <row r="46" spans="1:4" ht="15.75" x14ac:dyDescent="0.25">
      <c r="A46" s="119"/>
      <c r="B46" s="7"/>
      <c r="C46" s="7"/>
    </row>
    <row r="47" spans="1:4" ht="15.75" x14ac:dyDescent="0.25">
      <c r="A47" s="119"/>
      <c r="B47" s="7"/>
      <c r="C47" s="7"/>
    </row>
    <row r="48" spans="1:4" ht="15.75" x14ac:dyDescent="0.25">
      <c r="A48" s="119"/>
      <c r="B48" s="7"/>
      <c r="C48" s="7"/>
    </row>
    <row r="49" spans="1:3" ht="15.75" x14ac:dyDescent="0.25">
      <c r="A49" s="119"/>
      <c r="B49" s="7"/>
      <c r="C49" s="7"/>
    </row>
    <row r="50" spans="1:3" ht="15.75" x14ac:dyDescent="0.25">
      <c r="A50" s="119"/>
      <c r="B50" s="119"/>
      <c r="C50" s="119"/>
    </row>
    <row r="51" spans="1:3" ht="15.75" x14ac:dyDescent="0.25">
      <c r="A51" s="7"/>
      <c r="B51" s="7"/>
      <c r="C51" s="7"/>
    </row>
    <row r="52" spans="1:3" ht="15.75" x14ac:dyDescent="0.25">
      <c r="A52" s="7"/>
      <c r="B52" s="7"/>
      <c r="C52" s="7"/>
    </row>
    <row r="53" spans="1:3" ht="15.75" x14ac:dyDescent="0.25">
      <c r="A53" s="119"/>
      <c r="B53" s="7"/>
      <c r="C53" s="7"/>
    </row>
    <row r="54" spans="1:3" ht="15.75" x14ac:dyDescent="0.25">
      <c r="A54" s="119"/>
      <c r="B54" s="7"/>
      <c r="C54" s="7"/>
    </row>
    <row r="55" spans="1:3" ht="15.75" x14ac:dyDescent="0.25">
      <c r="A55" s="7"/>
      <c r="B55" s="7"/>
      <c r="C55" s="7"/>
    </row>
    <row r="56" spans="1:3" ht="15.75" x14ac:dyDescent="0.25">
      <c r="A56" s="119"/>
      <c r="B56" s="7"/>
      <c r="C56" s="7"/>
    </row>
    <row r="57" spans="1:3" ht="15.75" x14ac:dyDescent="0.25">
      <c r="A57" s="119"/>
      <c r="B57" s="7"/>
      <c r="C57" s="7"/>
    </row>
    <row r="58" spans="1:3" ht="15.75" x14ac:dyDescent="0.25">
      <c r="A58" s="7"/>
      <c r="B58" s="7"/>
      <c r="C58" s="7"/>
    </row>
    <row r="59" spans="1:3" ht="15.75" x14ac:dyDescent="0.25">
      <c r="A59" s="119"/>
      <c r="B59" s="7"/>
      <c r="C59" s="7"/>
    </row>
    <row r="60" spans="1:3" ht="15.75" x14ac:dyDescent="0.25">
      <c r="A60" s="119"/>
      <c r="B60" s="7"/>
      <c r="C60" s="7"/>
    </row>
    <row r="61" spans="1:3" ht="15.75" x14ac:dyDescent="0.25">
      <c r="A61" s="119"/>
      <c r="B61" s="7"/>
      <c r="C61" s="7"/>
    </row>
    <row r="62" spans="1:3" ht="15.75" x14ac:dyDescent="0.25">
      <c r="A62" s="119"/>
      <c r="B62" s="7"/>
      <c r="C62" s="7"/>
    </row>
    <row r="63" spans="1:3" ht="15.75" x14ac:dyDescent="0.25">
      <c r="A63" s="7"/>
      <c r="B63" s="7"/>
      <c r="C63" s="7"/>
    </row>
    <row r="64" spans="1:3" ht="15.75" x14ac:dyDescent="0.25">
      <c r="A64" s="7"/>
      <c r="B64" s="7"/>
      <c r="C64" s="7"/>
    </row>
    <row r="65" spans="1:3" ht="15.75" x14ac:dyDescent="0.25">
      <c r="A65" s="7"/>
      <c r="B65" s="7"/>
      <c r="C65" s="7"/>
    </row>
    <row r="66" spans="1:3" ht="15.75" x14ac:dyDescent="0.25">
      <c r="A66" s="7"/>
      <c r="B66" s="7"/>
      <c r="C66" s="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8"/>
  <sheetViews>
    <sheetView topLeftCell="H1" workbookViewId="0">
      <selection activeCell="P16" sqref="P16"/>
    </sheetView>
  </sheetViews>
  <sheetFormatPr defaultRowHeight="15" x14ac:dyDescent="0.25"/>
  <cols>
    <col min="1" max="1" width="14" style="38" customWidth="1"/>
    <col min="2" max="2" width="11" style="61" customWidth="1"/>
    <col min="3" max="3" width="10.42578125" style="61" customWidth="1"/>
    <col min="4" max="4" width="11.28515625" style="61" customWidth="1"/>
  </cols>
  <sheetData>
    <row r="1" spans="1:4" ht="30.75" thickBot="1" x14ac:dyDescent="0.3">
      <c r="A1" s="380" t="s">
        <v>23</v>
      </c>
      <c r="B1" s="381" t="s">
        <v>396</v>
      </c>
      <c r="C1" s="381" t="s">
        <v>397</v>
      </c>
      <c r="D1" s="382" t="s">
        <v>398</v>
      </c>
    </row>
    <row r="2" spans="1:4" ht="15.75" x14ac:dyDescent="0.25">
      <c r="A2" s="430" t="s">
        <v>279</v>
      </c>
      <c r="B2" s="138">
        <v>63</v>
      </c>
      <c r="C2" s="451">
        <v>52</v>
      </c>
      <c r="D2" s="379">
        <f>(C2*100/B2)</f>
        <v>82.539682539682545</v>
      </c>
    </row>
    <row r="3" spans="1:4" ht="15.75" x14ac:dyDescent="0.25">
      <c r="A3" s="131" t="s">
        <v>280</v>
      </c>
      <c r="B3" s="53">
        <v>143</v>
      </c>
      <c r="C3" s="303">
        <v>137</v>
      </c>
      <c r="D3" s="379">
        <f t="shared" ref="D3:D41" si="0">(C3*100/B3)</f>
        <v>95.8041958041958</v>
      </c>
    </row>
    <row r="4" spans="1:4" ht="15.75" x14ac:dyDescent="0.25">
      <c r="A4" s="131" t="s">
        <v>281</v>
      </c>
      <c r="B4" s="53">
        <v>54</v>
      </c>
      <c r="C4" s="303">
        <v>51</v>
      </c>
      <c r="D4" s="379">
        <f t="shared" si="0"/>
        <v>94.444444444444443</v>
      </c>
    </row>
    <row r="5" spans="1:4" ht="15.75" x14ac:dyDescent="0.25">
      <c r="A5" s="131" t="s">
        <v>282</v>
      </c>
      <c r="B5" s="53">
        <v>101</v>
      </c>
      <c r="C5" s="338">
        <v>99</v>
      </c>
      <c r="D5" s="379">
        <f t="shared" si="0"/>
        <v>98.019801980198025</v>
      </c>
    </row>
    <row r="6" spans="1:4" ht="15.75" x14ac:dyDescent="0.25">
      <c r="A6" s="131" t="s">
        <v>97</v>
      </c>
      <c r="B6" s="53">
        <v>66</v>
      </c>
      <c r="C6" s="338">
        <v>64</v>
      </c>
      <c r="D6" s="379">
        <f t="shared" si="0"/>
        <v>96.969696969696969</v>
      </c>
    </row>
    <row r="7" spans="1:4" ht="15.75" x14ac:dyDescent="0.25">
      <c r="A7" s="131" t="s">
        <v>283</v>
      </c>
      <c r="B7" s="53">
        <v>87</v>
      </c>
      <c r="C7" s="303">
        <v>73</v>
      </c>
      <c r="D7" s="379">
        <f t="shared" si="0"/>
        <v>83.908045977011497</v>
      </c>
    </row>
    <row r="8" spans="1:4" ht="15.75" x14ac:dyDescent="0.25">
      <c r="A8" s="131" t="s">
        <v>284</v>
      </c>
      <c r="B8" s="53">
        <v>60</v>
      </c>
      <c r="C8" s="303">
        <v>58</v>
      </c>
      <c r="D8" s="379">
        <f t="shared" si="0"/>
        <v>96.666666666666671</v>
      </c>
    </row>
    <row r="9" spans="1:4" ht="15.75" x14ac:dyDescent="0.25">
      <c r="A9" s="131" t="s">
        <v>286</v>
      </c>
      <c r="B9" s="53">
        <v>83</v>
      </c>
      <c r="C9" s="303">
        <v>83</v>
      </c>
      <c r="D9" s="379">
        <f t="shared" si="0"/>
        <v>100</v>
      </c>
    </row>
    <row r="10" spans="1:4" ht="15.75" x14ac:dyDescent="0.25">
      <c r="A10" s="131" t="s">
        <v>285</v>
      </c>
      <c r="B10" s="53">
        <v>65</v>
      </c>
      <c r="C10" s="303">
        <v>64</v>
      </c>
      <c r="D10" s="379">
        <f t="shared" si="0"/>
        <v>98.461538461538467</v>
      </c>
    </row>
    <row r="11" spans="1:4" ht="15.75" x14ac:dyDescent="0.25">
      <c r="A11" s="131" t="s">
        <v>287</v>
      </c>
      <c r="B11" s="53">
        <v>7</v>
      </c>
      <c r="C11" s="303">
        <v>0</v>
      </c>
      <c r="D11" s="379">
        <f t="shared" si="0"/>
        <v>0</v>
      </c>
    </row>
    <row r="12" spans="1:4" ht="15.75" x14ac:dyDescent="0.25">
      <c r="A12" s="131" t="s">
        <v>288</v>
      </c>
      <c r="B12" s="53">
        <v>20</v>
      </c>
      <c r="C12" s="303">
        <v>19</v>
      </c>
      <c r="D12" s="379">
        <f t="shared" si="0"/>
        <v>95</v>
      </c>
    </row>
    <row r="13" spans="1:4" ht="15.75" x14ac:dyDescent="0.25">
      <c r="A13" s="131" t="s">
        <v>289</v>
      </c>
      <c r="B13" s="53">
        <v>144</v>
      </c>
      <c r="C13" s="303">
        <v>139</v>
      </c>
      <c r="D13" s="379">
        <f t="shared" si="0"/>
        <v>96.527777777777771</v>
      </c>
    </row>
    <row r="14" spans="1:4" ht="15.75" x14ac:dyDescent="0.25">
      <c r="A14" s="131" t="s">
        <v>290</v>
      </c>
      <c r="B14" s="53">
        <v>56</v>
      </c>
      <c r="C14" s="303">
        <v>56</v>
      </c>
      <c r="D14" s="379">
        <f t="shared" si="0"/>
        <v>100</v>
      </c>
    </row>
    <row r="15" spans="1:4" ht="15.75" x14ac:dyDescent="0.25">
      <c r="A15" s="131" t="s">
        <v>111</v>
      </c>
      <c r="B15" s="53">
        <v>107</v>
      </c>
      <c r="C15" s="303">
        <v>103</v>
      </c>
      <c r="D15" s="379">
        <f t="shared" si="0"/>
        <v>96.261682242990659</v>
      </c>
    </row>
    <row r="16" spans="1:4" ht="15.75" x14ac:dyDescent="0.25">
      <c r="A16" s="131" t="s">
        <v>112</v>
      </c>
      <c r="B16" s="53">
        <v>87</v>
      </c>
      <c r="C16" s="303">
        <v>79</v>
      </c>
      <c r="D16" s="379">
        <f t="shared" si="0"/>
        <v>90.804597701149419</v>
      </c>
    </row>
    <row r="17" spans="1:4" ht="15.75" x14ac:dyDescent="0.25">
      <c r="A17" s="131" t="s">
        <v>291</v>
      </c>
      <c r="B17" s="53">
        <v>66</v>
      </c>
      <c r="C17" s="305">
        <v>59</v>
      </c>
      <c r="D17" s="379">
        <f t="shared" si="0"/>
        <v>89.393939393939391</v>
      </c>
    </row>
    <row r="18" spans="1:4" ht="15.75" x14ac:dyDescent="0.25">
      <c r="A18" s="132" t="s">
        <v>292</v>
      </c>
      <c r="B18" s="53">
        <v>81</v>
      </c>
      <c r="C18" s="304">
        <v>72</v>
      </c>
      <c r="D18" s="379">
        <f t="shared" si="0"/>
        <v>88.888888888888886</v>
      </c>
    </row>
    <row r="19" spans="1:4" ht="15.75" x14ac:dyDescent="0.25">
      <c r="A19" s="131" t="s">
        <v>293</v>
      </c>
      <c r="B19" s="53">
        <v>99</v>
      </c>
      <c r="C19" s="303">
        <v>96</v>
      </c>
      <c r="D19" s="379">
        <f t="shared" si="0"/>
        <v>96.969696969696969</v>
      </c>
    </row>
    <row r="20" spans="1:4" ht="15.75" x14ac:dyDescent="0.25">
      <c r="A20" s="131" t="s">
        <v>294</v>
      </c>
      <c r="B20" s="53">
        <v>64</v>
      </c>
      <c r="C20" s="304">
        <v>63</v>
      </c>
      <c r="D20" s="379">
        <f t="shared" si="0"/>
        <v>98.4375</v>
      </c>
    </row>
    <row r="21" spans="1:4" ht="15.75" x14ac:dyDescent="0.25">
      <c r="A21" s="131" t="s">
        <v>295</v>
      </c>
      <c r="B21" s="53">
        <v>66</v>
      </c>
      <c r="C21" s="304">
        <v>65</v>
      </c>
      <c r="D21" s="379">
        <f t="shared" si="0"/>
        <v>98.484848484848484</v>
      </c>
    </row>
    <row r="22" spans="1:4" ht="15.75" x14ac:dyDescent="0.25">
      <c r="A22" s="131" t="s">
        <v>296</v>
      </c>
      <c r="B22" s="53">
        <v>58</v>
      </c>
      <c r="C22" s="303">
        <v>52</v>
      </c>
      <c r="D22" s="379">
        <f t="shared" si="0"/>
        <v>89.65517241379311</v>
      </c>
    </row>
    <row r="23" spans="1:4" ht="15.75" x14ac:dyDescent="0.25">
      <c r="A23" s="131" t="s">
        <v>297</v>
      </c>
      <c r="B23" s="53">
        <v>102</v>
      </c>
      <c r="C23" s="304">
        <v>101</v>
      </c>
      <c r="D23" s="379">
        <f t="shared" si="0"/>
        <v>99.019607843137251</v>
      </c>
    </row>
    <row r="24" spans="1:4" ht="15.75" x14ac:dyDescent="0.25">
      <c r="A24" s="131" t="s">
        <v>298</v>
      </c>
      <c r="B24" s="53">
        <v>78</v>
      </c>
      <c r="C24" s="304">
        <v>78</v>
      </c>
      <c r="D24" s="379">
        <f t="shared" si="0"/>
        <v>100</v>
      </c>
    </row>
    <row r="25" spans="1:4" ht="15.75" x14ac:dyDescent="0.25">
      <c r="A25" s="131" t="s">
        <v>299</v>
      </c>
      <c r="B25" s="53">
        <v>100</v>
      </c>
      <c r="C25" s="304">
        <v>100</v>
      </c>
      <c r="D25" s="379">
        <f t="shared" si="0"/>
        <v>100</v>
      </c>
    </row>
    <row r="26" spans="1:4" ht="15.75" x14ac:dyDescent="0.25">
      <c r="A26" s="131" t="s">
        <v>300</v>
      </c>
      <c r="B26" s="53">
        <v>91</v>
      </c>
      <c r="C26" s="303">
        <v>90</v>
      </c>
      <c r="D26" s="379">
        <f t="shared" si="0"/>
        <v>98.901098901098905</v>
      </c>
    </row>
    <row r="27" spans="1:4" ht="15.75" x14ac:dyDescent="0.25">
      <c r="A27" s="131" t="s">
        <v>301</v>
      </c>
      <c r="B27" s="53">
        <v>55</v>
      </c>
      <c r="C27" s="305">
        <v>54</v>
      </c>
      <c r="D27" s="379">
        <f t="shared" si="0"/>
        <v>98.181818181818187</v>
      </c>
    </row>
    <row r="28" spans="1:4" ht="15.75" x14ac:dyDescent="0.25">
      <c r="A28" s="131" t="s">
        <v>302</v>
      </c>
      <c r="B28" s="53">
        <v>138</v>
      </c>
      <c r="C28" s="304">
        <v>135</v>
      </c>
      <c r="D28" s="379">
        <f t="shared" si="0"/>
        <v>97.826086956521735</v>
      </c>
    </row>
    <row r="29" spans="1:4" ht="15.75" x14ac:dyDescent="0.25">
      <c r="A29" s="132" t="s">
        <v>125</v>
      </c>
      <c r="B29" s="53">
        <v>55</v>
      </c>
      <c r="C29" s="304">
        <v>54</v>
      </c>
      <c r="D29" s="379">
        <f t="shared" si="0"/>
        <v>98.181818181818187</v>
      </c>
    </row>
    <row r="30" spans="1:4" ht="15.75" x14ac:dyDescent="0.25">
      <c r="A30" s="131" t="s">
        <v>129</v>
      </c>
      <c r="B30" s="53">
        <v>79</v>
      </c>
      <c r="C30" s="304">
        <v>77</v>
      </c>
      <c r="D30" s="379">
        <f t="shared" si="0"/>
        <v>97.468354430379748</v>
      </c>
    </row>
    <row r="31" spans="1:4" ht="15.75" x14ac:dyDescent="0.25">
      <c r="A31" s="131" t="s">
        <v>303</v>
      </c>
      <c r="B31" s="53">
        <v>78</v>
      </c>
      <c r="C31" s="304">
        <v>77</v>
      </c>
      <c r="D31" s="379">
        <f t="shared" si="0"/>
        <v>98.717948717948715</v>
      </c>
    </row>
    <row r="32" spans="1:4" ht="15.75" x14ac:dyDescent="0.25">
      <c r="A32" s="131" t="s">
        <v>133</v>
      </c>
      <c r="B32" s="53">
        <v>55</v>
      </c>
      <c r="C32" s="306">
        <v>0</v>
      </c>
      <c r="D32" s="379">
        <f t="shared" si="0"/>
        <v>0</v>
      </c>
    </row>
    <row r="33" spans="1:4" ht="15.75" x14ac:dyDescent="0.25">
      <c r="A33" s="131" t="s">
        <v>304</v>
      </c>
      <c r="B33" s="53">
        <v>96</v>
      </c>
      <c r="C33" s="304">
        <v>93</v>
      </c>
      <c r="D33" s="379">
        <f t="shared" si="0"/>
        <v>96.875</v>
      </c>
    </row>
    <row r="34" spans="1:4" ht="15.75" x14ac:dyDescent="0.25">
      <c r="A34" s="131" t="s">
        <v>158</v>
      </c>
      <c r="B34" s="53">
        <v>86</v>
      </c>
      <c r="C34" s="304">
        <v>83</v>
      </c>
      <c r="D34" s="379">
        <f t="shared" si="0"/>
        <v>96.511627906976742</v>
      </c>
    </row>
    <row r="35" spans="1:4" ht="15.75" x14ac:dyDescent="0.25">
      <c r="A35" s="131" t="s">
        <v>305</v>
      </c>
      <c r="B35" s="53">
        <v>91</v>
      </c>
      <c r="C35" s="304">
        <v>24</v>
      </c>
      <c r="D35" s="379">
        <f t="shared" si="0"/>
        <v>26.373626373626372</v>
      </c>
    </row>
    <row r="36" spans="1:4" ht="15.75" x14ac:dyDescent="0.25">
      <c r="A36" s="131" t="s">
        <v>306</v>
      </c>
      <c r="B36" s="53">
        <v>56</v>
      </c>
      <c r="C36" s="304">
        <v>37</v>
      </c>
      <c r="D36" s="379">
        <f t="shared" si="0"/>
        <v>66.071428571428569</v>
      </c>
    </row>
    <row r="37" spans="1:4" ht="15.75" x14ac:dyDescent="0.25">
      <c r="A37" s="131" t="s">
        <v>307</v>
      </c>
      <c r="B37" s="53">
        <v>55</v>
      </c>
      <c r="C37" s="304">
        <v>55</v>
      </c>
      <c r="D37" s="379">
        <f t="shared" si="0"/>
        <v>100</v>
      </c>
    </row>
    <row r="38" spans="1:4" ht="16.5" thickBot="1" x14ac:dyDescent="0.3">
      <c r="A38" s="131" t="s">
        <v>308</v>
      </c>
      <c r="B38" s="53">
        <v>84</v>
      </c>
      <c r="C38" s="307">
        <v>0</v>
      </c>
      <c r="D38" s="379">
        <f t="shared" si="0"/>
        <v>0</v>
      </c>
    </row>
    <row r="39" spans="1:4" ht="15.75" x14ac:dyDescent="0.25">
      <c r="A39" s="131" t="s">
        <v>309</v>
      </c>
      <c r="B39" s="53">
        <v>89</v>
      </c>
      <c r="C39" s="53">
        <v>0</v>
      </c>
      <c r="D39" s="379">
        <f t="shared" si="0"/>
        <v>0</v>
      </c>
    </row>
    <row r="40" spans="1:4" ht="15.75" x14ac:dyDescent="0.25">
      <c r="A40" s="131" t="s">
        <v>310</v>
      </c>
      <c r="B40" s="53">
        <v>72</v>
      </c>
      <c r="C40" s="53">
        <v>72</v>
      </c>
      <c r="D40" s="379">
        <f t="shared" si="0"/>
        <v>100</v>
      </c>
    </row>
    <row r="41" spans="1:4" ht="16.5" thickBot="1" x14ac:dyDescent="0.3">
      <c r="A41" s="133" t="s">
        <v>311</v>
      </c>
      <c r="B41" s="53">
        <v>90</v>
      </c>
      <c r="C41" s="53">
        <v>16</v>
      </c>
      <c r="D41" s="379">
        <f t="shared" si="0"/>
        <v>17.777777777777779</v>
      </c>
    </row>
    <row r="42" spans="1:4" ht="15.75" x14ac:dyDescent="0.25">
      <c r="B42" s="53"/>
      <c r="C42" s="53"/>
      <c r="D42" s="136"/>
    </row>
    <row r="43" spans="1:4" ht="15.75" x14ac:dyDescent="0.25">
      <c r="B43" s="53"/>
      <c r="C43" s="53"/>
      <c r="D43" s="136"/>
    </row>
    <row r="44" spans="1:4" ht="15.75" x14ac:dyDescent="0.25">
      <c r="B44" s="53"/>
      <c r="C44" s="53"/>
      <c r="D44" s="136"/>
    </row>
    <row r="45" spans="1:4" ht="15.75" x14ac:dyDescent="0.25">
      <c r="B45" s="53"/>
      <c r="C45" s="53"/>
      <c r="D45" s="136"/>
    </row>
    <row r="46" spans="1:4" ht="15.75" x14ac:dyDescent="0.25">
      <c r="B46" s="53"/>
      <c r="C46" s="53"/>
      <c r="D46" s="136"/>
    </row>
    <row r="47" spans="1:4" ht="15.75" x14ac:dyDescent="0.25">
      <c r="B47" s="53"/>
      <c r="C47" s="53"/>
      <c r="D47" s="136"/>
    </row>
    <row r="48" spans="1:4" ht="15.75" x14ac:dyDescent="0.25">
      <c r="B48" s="53"/>
      <c r="C48" s="53"/>
      <c r="D48" s="136"/>
    </row>
    <row r="49" spans="2:4" ht="15.75" x14ac:dyDescent="0.25">
      <c r="B49" s="53"/>
      <c r="C49" s="53"/>
      <c r="D49" s="136"/>
    </row>
    <row r="50" spans="2:4" ht="15.75" x14ac:dyDescent="0.25">
      <c r="B50" s="53"/>
      <c r="C50" s="53"/>
      <c r="D50" s="136"/>
    </row>
    <row r="51" spans="2:4" ht="15.75" x14ac:dyDescent="0.25">
      <c r="B51" s="53"/>
      <c r="C51" s="53"/>
      <c r="D51" s="136"/>
    </row>
    <row r="52" spans="2:4" ht="15.75" x14ac:dyDescent="0.25">
      <c r="B52" s="135"/>
      <c r="C52" s="135"/>
      <c r="D52" s="136"/>
    </row>
    <row r="53" spans="2:4" ht="15.75" x14ac:dyDescent="0.25">
      <c r="B53" s="53"/>
      <c r="C53" s="53"/>
      <c r="D53" s="136"/>
    </row>
    <row r="54" spans="2:4" ht="15.75" x14ac:dyDescent="0.25">
      <c r="B54" s="53"/>
      <c r="C54" s="53"/>
      <c r="D54" s="136"/>
    </row>
    <row r="55" spans="2:4" ht="15.75" x14ac:dyDescent="0.25">
      <c r="B55" s="53"/>
      <c r="C55" s="53"/>
      <c r="D55" s="136"/>
    </row>
    <row r="56" spans="2:4" ht="15.75" x14ac:dyDescent="0.25">
      <c r="B56" s="53"/>
      <c r="C56" s="53"/>
      <c r="D56" s="136"/>
    </row>
    <row r="57" spans="2:4" ht="15.75" x14ac:dyDescent="0.25">
      <c r="B57" s="53"/>
      <c r="C57" s="53"/>
      <c r="D57" s="136"/>
    </row>
    <row r="58" spans="2:4" ht="15.75" x14ac:dyDescent="0.25">
      <c r="B58" s="53"/>
      <c r="C58" s="53"/>
      <c r="D58" s="136"/>
    </row>
    <row r="59" spans="2:4" ht="15.75" x14ac:dyDescent="0.25">
      <c r="B59" s="53"/>
      <c r="C59" s="53"/>
      <c r="D59" s="136"/>
    </row>
    <row r="60" spans="2:4" ht="15.75" x14ac:dyDescent="0.25">
      <c r="B60" s="53"/>
      <c r="C60" s="53"/>
      <c r="D60" s="136"/>
    </row>
    <row r="61" spans="2:4" ht="15.75" x14ac:dyDescent="0.25">
      <c r="B61" s="53"/>
      <c r="C61" s="53"/>
      <c r="D61" s="136"/>
    </row>
    <row r="62" spans="2:4" ht="15.75" x14ac:dyDescent="0.25">
      <c r="B62" s="53"/>
      <c r="C62" s="53"/>
      <c r="D62" s="136"/>
    </row>
    <row r="63" spans="2:4" ht="15.75" x14ac:dyDescent="0.25">
      <c r="B63" s="53"/>
      <c r="C63" s="53"/>
      <c r="D63" s="136"/>
    </row>
    <row r="64" spans="2:4" ht="15.75" x14ac:dyDescent="0.25">
      <c r="B64" s="53"/>
      <c r="C64" s="53"/>
      <c r="D64" s="136"/>
    </row>
    <row r="65" spans="2:4" ht="15.75" x14ac:dyDescent="0.25">
      <c r="B65" s="53"/>
      <c r="C65" s="53"/>
      <c r="D65" s="136"/>
    </row>
    <row r="66" spans="2:4" ht="15.75" x14ac:dyDescent="0.25">
      <c r="B66" s="53"/>
      <c r="C66" s="53"/>
      <c r="D66" s="136"/>
    </row>
    <row r="67" spans="2:4" ht="15.75" x14ac:dyDescent="0.25">
      <c r="B67" s="53"/>
      <c r="C67" s="53"/>
      <c r="D67" s="136"/>
    </row>
    <row r="68" spans="2:4" ht="15.75" x14ac:dyDescent="0.25">
      <c r="B68" s="53"/>
      <c r="C68" s="53"/>
      <c r="D68" s="13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0"/>
  <sheetViews>
    <sheetView topLeftCell="C1" workbookViewId="0">
      <selection activeCell="F21" sqref="F21:I22"/>
    </sheetView>
  </sheetViews>
  <sheetFormatPr defaultRowHeight="15" x14ac:dyDescent="0.25"/>
  <cols>
    <col min="1" max="1" width="12.7109375" style="38" bestFit="1" customWidth="1"/>
    <col min="2" max="2" width="13.42578125" style="38" customWidth="1"/>
    <col min="3" max="3" width="12.140625" style="38" customWidth="1"/>
  </cols>
  <sheetData>
    <row r="1" spans="1:4" ht="75.75" thickBot="1" x14ac:dyDescent="0.3">
      <c r="A1" s="367" t="s">
        <v>23</v>
      </c>
      <c r="B1" s="368" t="s">
        <v>399</v>
      </c>
      <c r="C1" s="369" t="s">
        <v>401</v>
      </c>
      <c r="D1" s="38" t="s">
        <v>438</v>
      </c>
    </row>
    <row r="2" spans="1:4" ht="15.75" x14ac:dyDescent="0.25">
      <c r="A2" s="430" t="s">
        <v>279</v>
      </c>
      <c r="B2" s="101">
        <v>69</v>
      </c>
      <c r="C2" s="333">
        <v>52</v>
      </c>
      <c r="D2" s="352">
        <f>(C2*100)/B2</f>
        <v>75.362318840579704</v>
      </c>
    </row>
    <row r="3" spans="1:4" ht="15.75" x14ac:dyDescent="0.25">
      <c r="A3" s="131" t="s">
        <v>280</v>
      </c>
      <c r="B3" s="7">
        <v>145</v>
      </c>
      <c r="C3" s="56">
        <v>132</v>
      </c>
      <c r="D3" s="352">
        <f t="shared" ref="D3:D41" si="0">(C3*100)/B3</f>
        <v>91.034482758620683</v>
      </c>
    </row>
    <row r="4" spans="1:4" ht="15.75" x14ac:dyDescent="0.25">
      <c r="A4" s="131" t="s">
        <v>281</v>
      </c>
      <c r="B4" s="7">
        <v>82</v>
      </c>
      <c r="C4" s="333">
        <v>50</v>
      </c>
      <c r="D4" s="352">
        <f t="shared" si="0"/>
        <v>60.975609756097562</v>
      </c>
    </row>
    <row r="5" spans="1:4" ht="15.75" x14ac:dyDescent="0.25">
      <c r="A5" s="131" t="s">
        <v>282</v>
      </c>
      <c r="B5" s="7">
        <v>124</v>
      </c>
      <c r="C5" s="333">
        <v>99</v>
      </c>
      <c r="D5" s="352">
        <f t="shared" si="0"/>
        <v>79.838709677419359</v>
      </c>
    </row>
    <row r="6" spans="1:4" ht="15.75" x14ac:dyDescent="0.25">
      <c r="A6" s="131" t="s">
        <v>97</v>
      </c>
      <c r="B6" s="7">
        <v>74</v>
      </c>
      <c r="C6" s="333">
        <v>64</v>
      </c>
      <c r="D6" s="352">
        <f t="shared" si="0"/>
        <v>86.486486486486484</v>
      </c>
    </row>
    <row r="7" spans="1:4" ht="15.75" x14ac:dyDescent="0.25">
      <c r="A7" s="131" t="s">
        <v>283</v>
      </c>
      <c r="B7" s="7">
        <v>102</v>
      </c>
      <c r="C7" s="333">
        <v>73</v>
      </c>
      <c r="D7" s="352">
        <f t="shared" si="0"/>
        <v>71.568627450980387</v>
      </c>
    </row>
    <row r="8" spans="1:4" ht="15.75" x14ac:dyDescent="0.25">
      <c r="A8" s="131" t="s">
        <v>284</v>
      </c>
      <c r="B8" s="7">
        <v>72</v>
      </c>
      <c r="C8" s="333">
        <v>58</v>
      </c>
      <c r="D8" s="352">
        <f t="shared" si="0"/>
        <v>80.555555555555557</v>
      </c>
    </row>
    <row r="9" spans="1:4" ht="15.75" x14ac:dyDescent="0.25">
      <c r="A9" s="131" t="s">
        <v>286</v>
      </c>
      <c r="B9" s="7">
        <v>99</v>
      </c>
      <c r="C9" s="333">
        <v>83</v>
      </c>
      <c r="D9" s="352">
        <f t="shared" si="0"/>
        <v>83.838383838383834</v>
      </c>
    </row>
    <row r="10" spans="1:4" ht="15.75" x14ac:dyDescent="0.25">
      <c r="A10" s="131" t="s">
        <v>285</v>
      </c>
      <c r="B10" s="7">
        <v>77</v>
      </c>
      <c r="C10" s="333">
        <v>44</v>
      </c>
      <c r="D10" s="352">
        <f t="shared" si="0"/>
        <v>57.142857142857146</v>
      </c>
    </row>
    <row r="11" spans="1:4" ht="15.75" x14ac:dyDescent="0.25">
      <c r="A11" s="131" t="s">
        <v>287</v>
      </c>
      <c r="B11" s="7">
        <v>94</v>
      </c>
      <c r="C11" s="333">
        <v>0</v>
      </c>
      <c r="D11" s="352">
        <f t="shared" si="0"/>
        <v>0</v>
      </c>
    </row>
    <row r="12" spans="1:4" ht="15.75" x14ac:dyDescent="0.25">
      <c r="A12" s="131" t="s">
        <v>288</v>
      </c>
      <c r="B12" s="7">
        <v>69</v>
      </c>
      <c r="C12" s="333">
        <v>19</v>
      </c>
      <c r="D12" s="352">
        <f t="shared" si="0"/>
        <v>27.536231884057973</v>
      </c>
    </row>
    <row r="13" spans="1:4" ht="15.75" x14ac:dyDescent="0.25">
      <c r="A13" s="131" t="s">
        <v>289</v>
      </c>
      <c r="B13" s="7">
        <v>145</v>
      </c>
      <c r="C13" s="333">
        <v>138</v>
      </c>
      <c r="D13" s="352">
        <f t="shared" si="0"/>
        <v>95.172413793103445</v>
      </c>
    </row>
    <row r="14" spans="1:4" ht="15.75" x14ac:dyDescent="0.25">
      <c r="A14" s="131" t="s">
        <v>290</v>
      </c>
      <c r="B14" s="7">
        <v>59</v>
      </c>
      <c r="C14" s="333">
        <v>56</v>
      </c>
      <c r="D14" s="352">
        <f t="shared" si="0"/>
        <v>94.915254237288138</v>
      </c>
    </row>
    <row r="15" spans="1:4" ht="15.75" x14ac:dyDescent="0.25">
      <c r="A15" s="131" t="s">
        <v>111</v>
      </c>
      <c r="B15" s="7">
        <v>111</v>
      </c>
      <c r="C15" s="333">
        <v>103</v>
      </c>
      <c r="D15" s="352">
        <f t="shared" si="0"/>
        <v>92.792792792792795</v>
      </c>
    </row>
    <row r="16" spans="1:4" ht="15.75" x14ac:dyDescent="0.25">
      <c r="A16" s="131" t="s">
        <v>112</v>
      </c>
      <c r="B16" s="7">
        <v>97</v>
      </c>
      <c r="C16" s="333">
        <v>79</v>
      </c>
      <c r="D16" s="352">
        <f t="shared" si="0"/>
        <v>81.44329896907216</v>
      </c>
    </row>
    <row r="17" spans="1:9" ht="15.75" x14ac:dyDescent="0.25">
      <c r="A17" s="131" t="s">
        <v>291</v>
      </c>
      <c r="B17" s="7">
        <v>79</v>
      </c>
      <c r="C17" s="333">
        <v>57</v>
      </c>
      <c r="D17" s="352">
        <f t="shared" si="0"/>
        <v>72.151898734177209</v>
      </c>
    </row>
    <row r="18" spans="1:9" ht="15.75" x14ac:dyDescent="0.25">
      <c r="A18" s="132" t="s">
        <v>292</v>
      </c>
      <c r="B18" s="7">
        <v>101</v>
      </c>
      <c r="C18" s="334">
        <v>72</v>
      </c>
      <c r="D18" s="352">
        <f t="shared" si="0"/>
        <v>71.287128712871294</v>
      </c>
    </row>
    <row r="19" spans="1:9" ht="15.75" x14ac:dyDescent="0.25">
      <c r="A19" s="131" t="s">
        <v>293</v>
      </c>
      <c r="B19" s="7">
        <v>102</v>
      </c>
      <c r="C19" s="33">
        <v>88</v>
      </c>
      <c r="D19" s="352">
        <f t="shared" si="0"/>
        <v>86.274509803921575</v>
      </c>
    </row>
    <row r="20" spans="1:9" ht="15.75" x14ac:dyDescent="0.25">
      <c r="A20" s="131" t="s">
        <v>294</v>
      </c>
      <c r="B20" s="7">
        <v>64</v>
      </c>
      <c r="C20" s="333">
        <v>60</v>
      </c>
      <c r="D20" s="352">
        <f t="shared" si="0"/>
        <v>93.75</v>
      </c>
    </row>
    <row r="21" spans="1:9" ht="15.75" x14ac:dyDescent="0.25">
      <c r="A21" s="131" t="s">
        <v>295</v>
      </c>
      <c r="B21" s="7">
        <v>67</v>
      </c>
      <c r="C21" s="33">
        <v>65</v>
      </c>
      <c r="D21" s="352">
        <f t="shared" si="0"/>
        <v>97.014925373134332</v>
      </c>
      <c r="F21" s="56"/>
      <c r="G21" s="56"/>
      <c r="H21" s="56"/>
      <c r="I21" s="56"/>
    </row>
    <row r="22" spans="1:9" ht="15.75" x14ac:dyDescent="0.25">
      <c r="A22" s="131" t="s">
        <v>296</v>
      </c>
      <c r="B22" s="7">
        <v>91</v>
      </c>
      <c r="C22" s="33">
        <v>52</v>
      </c>
      <c r="D22" s="352">
        <f t="shared" si="0"/>
        <v>57.142857142857146</v>
      </c>
      <c r="F22" s="56"/>
      <c r="G22" s="56"/>
      <c r="H22" s="56"/>
      <c r="I22" s="56"/>
    </row>
    <row r="23" spans="1:9" ht="15.75" x14ac:dyDescent="0.25">
      <c r="A23" s="131" t="s">
        <v>297</v>
      </c>
      <c r="B23" s="7">
        <v>115</v>
      </c>
      <c r="C23" s="333">
        <v>97</v>
      </c>
      <c r="D23" s="352">
        <f t="shared" si="0"/>
        <v>84.347826086956516</v>
      </c>
    </row>
    <row r="24" spans="1:9" ht="15.75" x14ac:dyDescent="0.25">
      <c r="A24" s="131" t="s">
        <v>298</v>
      </c>
      <c r="B24" s="7">
        <v>84</v>
      </c>
      <c r="C24" s="33">
        <v>78</v>
      </c>
      <c r="D24" s="352">
        <f t="shared" si="0"/>
        <v>92.857142857142861</v>
      </c>
    </row>
    <row r="25" spans="1:9" ht="15.75" x14ac:dyDescent="0.25">
      <c r="A25" s="131" t="s">
        <v>299</v>
      </c>
      <c r="B25" s="7">
        <v>101</v>
      </c>
      <c r="C25" s="33">
        <v>100</v>
      </c>
      <c r="D25" s="352">
        <f t="shared" si="0"/>
        <v>99.009900990099013</v>
      </c>
    </row>
    <row r="26" spans="1:9" ht="15.75" x14ac:dyDescent="0.25">
      <c r="A26" s="131" t="s">
        <v>300</v>
      </c>
      <c r="B26" s="7">
        <v>95</v>
      </c>
      <c r="C26" s="33">
        <v>90</v>
      </c>
      <c r="D26" s="352">
        <f t="shared" si="0"/>
        <v>94.736842105263165</v>
      </c>
    </row>
    <row r="27" spans="1:9" ht="15.75" x14ac:dyDescent="0.25">
      <c r="A27" s="131" t="s">
        <v>301</v>
      </c>
      <c r="B27" s="7">
        <v>90</v>
      </c>
      <c r="C27" s="33">
        <v>54</v>
      </c>
      <c r="D27" s="352">
        <f t="shared" si="0"/>
        <v>60</v>
      </c>
    </row>
    <row r="28" spans="1:9" ht="15.75" x14ac:dyDescent="0.25">
      <c r="A28" s="131" t="s">
        <v>302</v>
      </c>
      <c r="B28" s="7">
        <v>146</v>
      </c>
      <c r="C28" s="333">
        <v>129</v>
      </c>
      <c r="D28" s="352">
        <f t="shared" si="0"/>
        <v>88.356164383561648</v>
      </c>
    </row>
    <row r="29" spans="1:9" ht="15.75" x14ac:dyDescent="0.25">
      <c r="A29" s="132" t="s">
        <v>125</v>
      </c>
      <c r="B29" s="7">
        <v>55</v>
      </c>
      <c r="C29" s="334">
        <v>54</v>
      </c>
      <c r="D29" s="352">
        <f t="shared" si="0"/>
        <v>98.181818181818187</v>
      </c>
    </row>
    <row r="30" spans="1:9" ht="15.75" x14ac:dyDescent="0.25">
      <c r="A30" s="131" t="s">
        <v>129</v>
      </c>
      <c r="B30" s="7">
        <v>86</v>
      </c>
      <c r="C30" s="33">
        <v>77</v>
      </c>
      <c r="D30" s="352">
        <f t="shared" si="0"/>
        <v>89.534883720930239</v>
      </c>
    </row>
    <row r="31" spans="1:9" ht="15.75" x14ac:dyDescent="0.25">
      <c r="A31" s="131" t="s">
        <v>303</v>
      </c>
      <c r="B31" s="7">
        <v>84</v>
      </c>
      <c r="C31" s="33">
        <v>77</v>
      </c>
      <c r="D31" s="352">
        <f t="shared" si="0"/>
        <v>91.666666666666671</v>
      </c>
    </row>
    <row r="32" spans="1:9" ht="15.75" x14ac:dyDescent="0.25">
      <c r="A32" s="131" t="s">
        <v>133</v>
      </c>
      <c r="B32" s="7">
        <v>68</v>
      </c>
      <c r="C32" s="33">
        <v>0</v>
      </c>
      <c r="D32" s="352">
        <f t="shared" si="0"/>
        <v>0</v>
      </c>
    </row>
    <row r="33" spans="1:4" ht="15.75" x14ac:dyDescent="0.25">
      <c r="A33" s="131" t="s">
        <v>304</v>
      </c>
      <c r="B33" s="7">
        <v>106</v>
      </c>
      <c r="C33" s="33">
        <v>93</v>
      </c>
      <c r="D33" s="352">
        <f t="shared" si="0"/>
        <v>87.735849056603769</v>
      </c>
    </row>
    <row r="34" spans="1:4" ht="15.75" x14ac:dyDescent="0.25">
      <c r="A34" s="131" t="s">
        <v>158</v>
      </c>
      <c r="B34" s="7">
        <v>90</v>
      </c>
      <c r="C34" s="335">
        <v>83</v>
      </c>
      <c r="D34" s="352">
        <f t="shared" si="0"/>
        <v>92.222222222222229</v>
      </c>
    </row>
    <row r="35" spans="1:4" ht="15.75" x14ac:dyDescent="0.25">
      <c r="A35" s="131" t="s">
        <v>305</v>
      </c>
      <c r="B35" s="7">
        <v>92</v>
      </c>
      <c r="C35" s="33">
        <v>8</v>
      </c>
      <c r="D35" s="352">
        <f t="shared" si="0"/>
        <v>8.695652173913043</v>
      </c>
    </row>
    <row r="36" spans="1:4" ht="15.75" x14ac:dyDescent="0.25">
      <c r="A36" s="131" t="s">
        <v>306</v>
      </c>
      <c r="B36" s="7">
        <v>77</v>
      </c>
      <c r="C36" s="33">
        <v>36</v>
      </c>
      <c r="D36" s="352">
        <f t="shared" si="0"/>
        <v>46.753246753246756</v>
      </c>
    </row>
    <row r="37" spans="1:4" ht="15.75" x14ac:dyDescent="0.25">
      <c r="A37" s="131" t="s">
        <v>307</v>
      </c>
      <c r="B37" s="7">
        <v>59</v>
      </c>
      <c r="C37" s="33">
        <v>54</v>
      </c>
      <c r="D37" s="352">
        <f t="shared" si="0"/>
        <v>91.525423728813564</v>
      </c>
    </row>
    <row r="38" spans="1:4" ht="15.75" x14ac:dyDescent="0.25">
      <c r="A38" s="131" t="s">
        <v>308</v>
      </c>
      <c r="B38" s="7">
        <v>86</v>
      </c>
      <c r="C38" s="33">
        <v>0</v>
      </c>
      <c r="D38" s="352">
        <f t="shared" si="0"/>
        <v>0</v>
      </c>
    </row>
    <row r="39" spans="1:4" ht="15.75" x14ac:dyDescent="0.25">
      <c r="A39" s="131" t="s">
        <v>309</v>
      </c>
      <c r="B39" s="7">
        <v>91</v>
      </c>
      <c r="C39" s="33">
        <v>0</v>
      </c>
      <c r="D39" s="352">
        <f t="shared" si="0"/>
        <v>0</v>
      </c>
    </row>
    <row r="40" spans="1:4" ht="15.75" x14ac:dyDescent="0.25">
      <c r="A40" s="131" t="s">
        <v>310</v>
      </c>
      <c r="B40" s="7">
        <v>76</v>
      </c>
      <c r="C40" s="33">
        <v>72</v>
      </c>
      <c r="D40" s="352">
        <f t="shared" si="0"/>
        <v>94.736842105263165</v>
      </c>
    </row>
    <row r="41" spans="1:4" ht="16.5" thickBot="1" x14ac:dyDescent="0.3">
      <c r="A41" s="133" t="s">
        <v>311</v>
      </c>
      <c r="B41" s="7">
        <v>92</v>
      </c>
      <c r="C41" s="336">
        <v>15</v>
      </c>
      <c r="D41" s="352">
        <f t="shared" si="0"/>
        <v>16.304347826086957</v>
      </c>
    </row>
    <row r="42" spans="1:4" ht="15.75" x14ac:dyDescent="0.25">
      <c r="A42" s="447"/>
      <c r="B42" s="448"/>
      <c r="C42" s="449"/>
      <c r="D42" s="446"/>
    </row>
    <row r="43" spans="1:4" ht="15.75" x14ac:dyDescent="0.25">
      <c r="A43" s="119"/>
      <c r="B43" s="7"/>
      <c r="C43" s="7"/>
    </row>
    <row r="44" spans="1:4" ht="15.75" x14ac:dyDescent="0.25">
      <c r="A44" s="119"/>
      <c r="B44" s="7"/>
      <c r="C44" s="7"/>
    </row>
    <row r="45" spans="1:4" ht="15.75" x14ac:dyDescent="0.25">
      <c r="A45" s="119"/>
      <c r="B45" s="7"/>
      <c r="C45" s="7"/>
    </row>
    <row r="46" spans="1:4" ht="15.75" x14ac:dyDescent="0.25">
      <c r="A46" s="119"/>
      <c r="B46" s="7"/>
      <c r="C46" s="7"/>
    </row>
    <row r="47" spans="1:4" ht="15.75" x14ac:dyDescent="0.25">
      <c r="A47" s="119"/>
      <c r="B47" s="7"/>
      <c r="C47" s="7"/>
    </row>
    <row r="48" spans="1:4" ht="15.75" x14ac:dyDescent="0.25">
      <c r="A48" s="119"/>
      <c r="B48" s="7"/>
      <c r="C48" s="7"/>
    </row>
    <row r="49" spans="1:3" ht="15.75" x14ac:dyDescent="0.25">
      <c r="A49" s="119"/>
      <c r="B49" s="7"/>
      <c r="C49" s="7"/>
    </row>
    <row r="50" spans="1:3" ht="15.75" x14ac:dyDescent="0.25">
      <c r="A50" s="119"/>
      <c r="B50" s="7"/>
      <c r="C50" s="7"/>
    </row>
    <row r="51" spans="1:3" ht="15.75" x14ac:dyDescent="0.25">
      <c r="A51" s="119"/>
      <c r="B51" s="7"/>
      <c r="C51" s="7"/>
    </row>
    <row r="52" spans="1:3" ht="15.75" x14ac:dyDescent="0.25">
      <c r="A52" s="119"/>
      <c r="B52" s="7"/>
      <c r="C52" s="7"/>
    </row>
    <row r="53" spans="1:3" ht="15.75" x14ac:dyDescent="0.25">
      <c r="A53" s="119"/>
      <c r="B53" s="7"/>
      <c r="C53" s="7"/>
    </row>
    <row r="54" spans="1:3" ht="15.75" x14ac:dyDescent="0.25">
      <c r="A54" s="119"/>
      <c r="B54" s="119"/>
      <c r="C54" s="119"/>
    </row>
    <row r="55" spans="1:3" ht="15.75" x14ac:dyDescent="0.25">
      <c r="A55" s="7"/>
      <c r="B55" s="7"/>
      <c r="C55" s="7"/>
    </row>
    <row r="56" spans="1:3" ht="15.75" x14ac:dyDescent="0.25">
      <c r="A56" s="7"/>
      <c r="B56" s="7"/>
      <c r="C56" s="7"/>
    </row>
    <row r="57" spans="1:3" ht="15.75" x14ac:dyDescent="0.25">
      <c r="A57" s="119"/>
      <c r="B57" s="7"/>
      <c r="C57" s="7"/>
    </row>
    <row r="58" spans="1:3" ht="15.75" x14ac:dyDescent="0.25">
      <c r="A58" s="119"/>
      <c r="B58" s="7"/>
      <c r="C58" s="7"/>
    </row>
    <row r="59" spans="1:3" ht="15.75" x14ac:dyDescent="0.25">
      <c r="A59" s="7"/>
      <c r="B59" s="7"/>
      <c r="C59" s="7"/>
    </row>
    <row r="60" spans="1:3" ht="15.75" x14ac:dyDescent="0.25">
      <c r="A60" s="119"/>
      <c r="B60" s="7"/>
      <c r="C60" s="7"/>
    </row>
    <row r="61" spans="1:3" ht="15.75" x14ac:dyDescent="0.25">
      <c r="A61" s="119"/>
      <c r="B61" s="7"/>
      <c r="C61" s="7"/>
    </row>
    <row r="62" spans="1:3" ht="15.75" x14ac:dyDescent="0.25">
      <c r="A62" s="7"/>
      <c r="B62" s="7"/>
      <c r="C62" s="7"/>
    </row>
    <row r="63" spans="1:3" ht="15.75" x14ac:dyDescent="0.25">
      <c r="A63" s="119"/>
      <c r="B63" s="7"/>
      <c r="C63" s="7"/>
    </row>
    <row r="64" spans="1:3" ht="15.75" x14ac:dyDescent="0.25">
      <c r="A64" s="119"/>
      <c r="B64" s="7"/>
      <c r="C64" s="7"/>
    </row>
    <row r="65" spans="1:3" ht="15.75" x14ac:dyDescent="0.25">
      <c r="A65" s="119"/>
      <c r="B65" s="7"/>
      <c r="C65" s="7"/>
    </row>
    <row r="66" spans="1:3" ht="15.75" x14ac:dyDescent="0.25">
      <c r="A66" s="119"/>
      <c r="B66" s="7"/>
      <c r="C66" s="7"/>
    </row>
    <row r="67" spans="1:3" ht="15.75" x14ac:dyDescent="0.25">
      <c r="A67" s="7"/>
      <c r="B67" s="7"/>
      <c r="C67" s="7"/>
    </row>
    <row r="68" spans="1:3" ht="15.75" x14ac:dyDescent="0.25">
      <c r="A68" s="7"/>
      <c r="B68" s="7"/>
      <c r="C68" s="7"/>
    </row>
    <row r="69" spans="1:3" ht="15.75" x14ac:dyDescent="0.25">
      <c r="A69" s="7"/>
      <c r="B69" s="7"/>
      <c r="C69" s="7"/>
    </row>
    <row r="70" spans="1:3" ht="15.75" x14ac:dyDescent="0.25">
      <c r="A70" s="7"/>
      <c r="B70" s="7"/>
      <c r="C70" s="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7"/>
  <sheetViews>
    <sheetView workbookViewId="0">
      <selection activeCell="H23" sqref="H23"/>
    </sheetView>
  </sheetViews>
  <sheetFormatPr defaultRowHeight="15" x14ac:dyDescent="0.25"/>
  <cols>
    <col min="1" max="1" width="9.85546875" style="38" customWidth="1"/>
    <col min="2" max="2" width="15.5703125" style="38" customWidth="1"/>
    <col min="3" max="3" width="14.28515625" style="38" customWidth="1"/>
    <col min="4" max="4" width="8.85546875" customWidth="1"/>
  </cols>
  <sheetData>
    <row r="1" spans="1:4" ht="60.75" thickBot="1" x14ac:dyDescent="0.3">
      <c r="A1" s="376" t="s">
        <v>23</v>
      </c>
      <c r="B1" s="377" t="s">
        <v>399</v>
      </c>
      <c r="C1" s="378" t="s">
        <v>437</v>
      </c>
      <c r="D1" s="38" t="s">
        <v>438</v>
      </c>
    </row>
    <row r="2" spans="1:4" ht="15.75" x14ac:dyDescent="0.25">
      <c r="A2" s="430" t="s">
        <v>279</v>
      </c>
      <c r="B2" s="7">
        <v>69</v>
      </c>
      <c r="C2" s="435">
        <v>0</v>
      </c>
      <c r="D2" s="352">
        <f>(C2*100)/B2</f>
        <v>0</v>
      </c>
    </row>
    <row r="3" spans="1:4" ht="15.75" x14ac:dyDescent="0.25">
      <c r="A3" s="131" t="s">
        <v>280</v>
      </c>
      <c r="B3" s="7">
        <v>145</v>
      </c>
      <c r="C3" s="287">
        <v>5</v>
      </c>
      <c r="D3" s="352">
        <f t="shared" ref="D3:D41" si="0">(C3*100)/B3</f>
        <v>3.4482758620689653</v>
      </c>
    </row>
    <row r="4" spans="1:4" ht="15.75" x14ac:dyDescent="0.25">
      <c r="A4" s="131" t="s">
        <v>281</v>
      </c>
      <c r="B4" s="7">
        <v>82</v>
      </c>
      <c r="C4" s="287">
        <v>1</v>
      </c>
      <c r="D4" s="352">
        <f t="shared" si="0"/>
        <v>1.2195121951219512</v>
      </c>
    </row>
    <row r="5" spans="1:4" ht="15.75" x14ac:dyDescent="0.25">
      <c r="A5" s="131" t="s">
        <v>282</v>
      </c>
      <c r="B5" s="7">
        <v>127</v>
      </c>
      <c r="C5" s="287">
        <v>0</v>
      </c>
      <c r="D5" s="352">
        <f t="shared" si="0"/>
        <v>0</v>
      </c>
    </row>
    <row r="6" spans="1:4" ht="15.75" x14ac:dyDescent="0.25">
      <c r="A6" s="131" t="s">
        <v>97</v>
      </c>
      <c r="B6" s="7">
        <v>74</v>
      </c>
      <c r="C6" s="287">
        <v>0</v>
      </c>
      <c r="D6" s="352">
        <f t="shared" si="0"/>
        <v>0</v>
      </c>
    </row>
    <row r="7" spans="1:4" ht="15.75" x14ac:dyDescent="0.25">
      <c r="A7" s="131" t="s">
        <v>283</v>
      </c>
      <c r="B7" s="7">
        <v>102</v>
      </c>
      <c r="C7" s="287">
        <v>0</v>
      </c>
      <c r="D7" s="352">
        <f t="shared" si="0"/>
        <v>0</v>
      </c>
    </row>
    <row r="8" spans="1:4" ht="15.75" x14ac:dyDescent="0.25">
      <c r="A8" s="131" t="s">
        <v>284</v>
      </c>
      <c r="B8" s="7">
        <v>72</v>
      </c>
      <c r="C8" s="287">
        <v>0</v>
      </c>
      <c r="D8" s="352">
        <f t="shared" si="0"/>
        <v>0</v>
      </c>
    </row>
    <row r="9" spans="1:4" ht="15.75" x14ac:dyDescent="0.25">
      <c r="A9" s="131" t="s">
        <v>286</v>
      </c>
      <c r="B9" s="7">
        <v>99</v>
      </c>
      <c r="C9" s="287">
        <v>0</v>
      </c>
      <c r="D9" s="352">
        <f t="shared" si="0"/>
        <v>0</v>
      </c>
    </row>
    <row r="10" spans="1:4" ht="15.75" x14ac:dyDescent="0.25">
      <c r="A10" s="131" t="s">
        <v>285</v>
      </c>
      <c r="B10" s="7">
        <v>77</v>
      </c>
      <c r="C10" s="287">
        <v>20</v>
      </c>
      <c r="D10" s="352">
        <f t="shared" si="0"/>
        <v>25.974025974025974</v>
      </c>
    </row>
    <row r="11" spans="1:4" ht="15.75" x14ac:dyDescent="0.25">
      <c r="A11" s="131" t="s">
        <v>287</v>
      </c>
      <c r="B11" s="7">
        <v>94</v>
      </c>
      <c r="C11" s="287">
        <v>0</v>
      </c>
      <c r="D11" s="352">
        <f t="shared" si="0"/>
        <v>0</v>
      </c>
    </row>
    <row r="12" spans="1:4" ht="15.75" x14ac:dyDescent="0.25">
      <c r="A12" s="131" t="s">
        <v>288</v>
      </c>
      <c r="B12" s="7">
        <v>69</v>
      </c>
      <c r="C12" s="287">
        <v>0</v>
      </c>
      <c r="D12" s="352">
        <f t="shared" si="0"/>
        <v>0</v>
      </c>
    </row>
    <row r="13" spans="1:4" ht="15.75" x14ac:dyDescent="0.25">
      <c r="A13" s="131" t="s">
        <v>289</v>
      </c>
      <c r="B13" s="7">
        <v>145</v>
      </c>
      <c r="C13" s="287">
        <v>1</v>
      </c>
      <c r="D13" s="352">
        <f t="shared" si="0"/>
        <v>0.68965517241379315</v>
      </c>
    </row>
    <row r="14" spans="1:4" ht="15.75" x14ac:dyDescent="0.25">
      <c r="A14" s="131" t="s">
        <v>290</v>
      </c>
      <c r="B14" s="7">
        <v>59</v>
      </c>
      <c r="C14" s="287">
        <v>0</v>
      </c>
      <c r="D14" s="352">
        <f t="shared" si="0"/>
        <v>0</v>
      </c>
    </row>
    <row r="15" spans="1:4" ht="15.75" x14ac:dyDescent="0.25">
      <c r="A15" s="131" t="s">
        <v>111</v>
      </c>
      <c r="B15" s="7">
        <v>111</v>
      </c>
      <c r="C15" s="287">
        <v>0</v>
      </c>
      <c r="D15" s="352">
        <f t="shared" si="0"/>
        <v>0</v>
      </c>
    </row>
    <row r="16" spans="1:4" ht="15.75" x14ac:dyDescent="0.25">
      <c r="A16" s="131" t="s">
        <v>112</v>
      </c>
      <c r="B16" s="7">
        <v>97</v>
      </c>
      <c r="C16" s="287">
        <v>0</v>
      </c>
      <c r="D16" s="352">
        <f t="shared" si="0"/>
        <v>0</v>
      </c>
    </row>
    <row r="17" spans="1:9" ht="15.75" x14ac:dyDescent="0.25">
      <c r="A17" s="131" t="s">
        <v>291</v>
      </c>
      <c r="B17" s="7">
        <v>79</v>
      </c>
      <c r="C17" s="287">
        <v>2</v>
      </c>
      <c r="D17" s="352">
        <f t="shared" si="0"/>
        <v>2.5316455696202533</v>
      </c>
    </row>
    <row r="18" spans="1:9" ht="15.75" x14ac:dyDescent="0.25">
      <c r="A18" s="132" t="s">
        <v>292</v>
      </c>
      <c r="B18" s="7">
        <v>101</v>
      </c>
      <c r="C18" s="342">
        <v>0</v>
      </c>
      <c r="D18" s="352">
        <f t="shared" si="0"/>
        <v>0</v>
      </c>
    </row>
    <row r="19" spans="1:9" ht="15.75" x14ac:dyDescent="0.25">
      <c r="A19" s="131" t="s">
        <v>293</v>
      </c>
      <c r="B19" s="7">
        <v>102</v>
      </c>
      <c r="C19" s="88">
        <v>8</v>
      </c>
      <c r="D19" s="352">
        <f t="shared" si="0"/>
        <v>7.8431372549019605</v>
      </c>
    </row>
    <row r="20" spans="1:9" ht="15.75" x14ac:dyDescent="0.25">
      <c r="A20" s="131" t="s">
        <v>294</v>
      </c>
      <c r="B20" s="7">
        <v>64</v>
      </c>
      <c r="C20" s="287">
        <v>3</v>
      </c>
      <c r="D20" s="352">
        <f t="shared" si="0"/>
        <v>4.6875</v>
      </c>
      <c r="F20" s="56"/>
      <c r="G20" s="56"/>
      <c r="H20" s="56"/>
      <c r="I20" s="56"/>
    </row>
    <row r="21" spans="1:9" ht="15.75" x14ac:dyDescent="0.25">
      <c r="A21" s="131" t="s">
        <v>295</v>
      </c>
      <c r="B21" s="7">
        <v>67</v>
      </c>
      <c r="C21" s="88">
        <v>0</v>
      </c>
      <c r="D21" s="352">
        <f t="shared" si="0"/>
        <v>0</v>
      </c>
      <c r="F21" s="56"/>
      <c r="G21" s="56"/>
      <c r="H21" s="56"/>
      <c r="I21" s="56"/>
    </row>
    <row r="22" spans="1:9" ht="15.75" x14ac:dyDescent="0.25">
      <c r="A22" s="131" t="s">
        <v>296</v>
      </c>
      <c r="B22" s="7">
        <v>91</v>
      </c>
      <c r="C22" s="88">
        <v>0</v>
      </c>
      <c r="D22" s="352">
        <f t="shared" si="0"/>
        <v>0</v>
      </c>
      <c r="F22" s="56"/>
      <c r="G22" s="56"/>
      <c r="H22" s="56"/>
      <c r="I22" s="56"/>
    </row>
    <row r="23" spans="1:9" ht="15.75" x14ac:dyDescent="0.25">
      <c r="A23" s="131" t="s">
        <v>297</v>
      </c>
      <c r="B23" s="7">
        <v>115</v>
      </c>
      <c r="C23" s="287">
        <v>4</v>
      </c>
      <c r="D23" s="352">
        <f t="shared" si="0"/>
        <v>3.4782608695652173</v>
      </c>
      <c r="F23" s="56"/>
      <c r="G23" s="56"/>
      <c r="H23" s="56"/>
      <c r="I23" s="56"/>
    </row>
    <row r="24" spans="1:9" ht="15.75" x14ac:dyDescent="0.25">
      <c r="A24" s="131" t="s">
        <v>298</v>
      </c>
      <c r="B24" s="7">
        <v>84</v>
      </c>
      <c r="C24" s="88">
        <v>0</v>
      </c>
      <c r="D24" s="352">
        <f t="shared" si="0"/>
        <v>0</v>
      </c>
      <c r="F24" s="56"/>
      <c r="G24" s="56"/>
      <c r="H24" s="56"/>
      <c r="I24" s="56"/>
    </row>
    <row r="25" spans="1:9" ht="15.75" x14ac:dyDescent="0.25">
      <c r="A25" s="131" t="s">
        <v>299</v>
      </c>
      <c r="B25" s="7">
        <v>101</v>
      </c>
      <c r="C25" s="88">
        <v>0</v>
      </c>
      <c r="D25" s="352">
        <f t="shared" si="0"/>
        <v>0</v>
      </c>
    </row>
    <row r="26" spans="1:9" ht="15.75" x14ac:dyDescent="0.25">
      <c r="A26" s="131" t="s">
        <v>300</v>
      </c>
      <c r="B26" s="7">
        <v>95</v>
      </c>
      <c r="C26" s="88">
        <v>0</v>
      </c>
      <c r="D26" s="352">
        <f t="shared" si="0"/>
        <v>0</v>
      </c>
    </row>
    <row r="27" spans="1:9" ht="15.75" x14ac:dyDescent="0.25">
      <c r="A27" s="131" t="s">
        <v>301</v>
      </c>
      <c r="B27" s="7">
        <v>90</v>
      </c>
      <c r="C27" s="88">
        <v>0</v>
      </c>
      <c r="D27" s="352">
        <f t="shared" si="0"/>
        <v>0</v>
      </c>
    </row>
    <row r="28" spans="1:9" ht="15.75" x14ac:dyDescent="0.25">
      <c r="A28" s="131" t="s">
        <v>302</v>
      </c>
      <c r="B28" s="7">
        <v>146</v>
      </c>
      <c r="C28" s="287">
        <v>6</v>
      </c>
      <c r="D28" s="352">
        <f t="shared" si="0"/>
        <v>4.1095890410958908</v>
      </c>
    </row>
    <row r="29" spans="1:9" ht="15.75" x14ac:dyDescent="0.25">
      <c r="A29" s="132" t="s">
        <v>125</v>
      </c>
      <c r="B29" s="7">
        <v>55</v>
      </c>
      <c r="C29" s="342">
        <v>0</v>
      </c>
      <c r="D29" s="352">
        <f t="shared" si="0"/>
        <v>0</v>
      </c>
    </row>
    <row r="30" spans="1:9" ht="15.75" x14ac:dyDescent="0.25">
      <c r="A30" s="131" t="s">
        <v>129</v>
      </c>
      <c r="B30" s="7">
        <v>86</v>
      </c>
      <c r="C30" s="88">
        <v>0</v>
      </c>
      <c r="D30" s="352">
        <f t="shared" si="0"/>
        <v>0</v>
      </c>
    </row>
    <row r="31" spans="1:9" ht="15.75" x14ac:dyDescent="0.25">
      <c r="A31" s="131" t="s">
        <v>303</v>
      </c>
      <c r="B31" s="7">
        <v>84</v>
      </c>
      <c r="C31" s="88">
        <v>0</v>
      </c>
      <c r="D31" s="352">
        <f t="shared" si="0"/>
        <v>0</v>
      </c>
    </row>
    <row r="32" spans="1:9" ht="15.75" x14ac:dyDescent="0.25">
      <c r="A32" s="131" t="s">
        <v>133</v>
      </c>
      <c r="B32" s="7">
        <v>68</v>
      </c>
      <c r="C32" s="88">
        <v>0</v>
      </c>
      <c r="D32" s="352">
        <f t="shared" si="0"/>
        <v>0</v>
      </c>
    </row>
    <row r="33" spans="1:4" ht="15.75" x14ac:dyDescent="0.25">
      <c r="A33" s="131" t="s">
        <v>304</v>
      </c>
      <c r="B33" s="7">
        <v>106</v>
      </c>
      <c r="C33" s="88">
        <v>0</v>
      </c>
      <c r="D33" s="352">
        <f t="shared" si="0"/>
        <v>0</v>
      </c>
    </row>
    <row r="34" spans="1:4" ht="15.75" x14ac:dyDescent="0.25">
      <c r="A34" s="131" t="s">
        <v>158</v>
      </c>
      <c r="B34" s="7">
        <v>90</v>
      </c>
      <c r="C34" s="343">
        <v>0</v>
      </c>
      <c r="D34" s="352">
        <f t="shared" si="0"/>
        <v>0</v>
      </c>
    </row>
    <row r="35" spans="1:4" ht="15.75" x14ac:dyDescent="0.25">
      <c r="A35" s="131" t="s">
        <v>305</v>
      </c>
      <c r="B35" s="7">
        <v>92</v>
      </c>
      <c r="C35" s="88">
        <v>16</v>
      </c>
      <c r="D35" s="352">
        <f t="shared" si="0"/>
        <v>17.391304347826086</v>
      </c>
    </row>
    <row r="36" spans="1:4" ht="16.5" thickBot="1" x14ac:dyDescent="0.3">
      <c r="A36" s="131" t="s">
        <v>306</v>
      </c>
      <c r="B36" s="134">
        <v>77</v>
      </c>
      <c r="C36" s="88">
        <v>1</v>
      </c>
      <c r="D36" s="352">
        <f t="shared" si="0"/>
        <v>1.2987012987012987</v>
      </c>
    </row>
    <row r="37" spans="1:4" ht="15.75" x14ac:dyDescent="0.25">
      <c r="A37" s="131" t="s">
        <v>307</v>
      </c>
      <c r="B37" s="101">
        <v>57</v>
      </c>
      <c r="C37" s="88">
        <v>1</v>
      </c>
      <c r="D37" s="352">
        <f t="shared" si="0"/>
        <v>1.7543859649122806</v>
      </c>
    </row>
    <row r="38" spans="1:4" ht="15.75" x14ac:dyDescent="0.25">
      <c r="A38" s="131" t="s">
        <v>308</v>
      </c>
      <c r="B38" s="7">
        <v>86</v>
      </c>
      <c r="C38" s="88">
        <v>0</v>
      </c>
      <c r="D38" s="352">
        <f t="shared" si="0"/>
        <v>0</v>
      </c>
    </row>
    <row r="39" spans="1:4" ht="15.75" x14ac:dyDescent="0.25">
      <c r="A39" s="131" t="s">
        <v>309</v>
      </c>
      <c r="B39" s="7">
        <v>91</v>
      </c>
      <c r="C39" s="88">
        <v>0</v>
      </c>
      <c r="D39" s="352">
        <f t="shared" si="0"/>
        <v>0</v>
      </c>
    </row>
    <row r="40" spans="1:4" ht="15.75" x14ac:dyDescent="0.25">
      <c r="A40" s="131" t="s">
        <v>310</v>
      </c>
      <c r="B40" s="7">
        <v>76</v>
      </c>
      <c r="C40" s="88">
        <v>0</v>
      </c>
      <c r="D40" s="352">
        <f t="shared" si="0"/>
        <v>0</v>
      </c>
    </row>
    <row r="41" spans="1:4" ht="16.5" thickBot="1" x14ac:dyDescent="0.3">
      <c r="A41" s="133" t="s">
        <v>311</v>
      </c>
      <c r="B41" s="7">
        <v>92</v>
      </c>
      <c r="C41" s="344">
        <v>1</v>
      </c>
      <c r="D41" s="352">
        <f t="shared" si="0"/>
        <v>1.0869565217391304</v>
      </c>
    </row>
    <row r="42" spans="1:4" ht="15.75" x14ac:dyDescent="0.25">
      <c r="A42" s="447"/>
      <c r="B42" s="448"/>
      <c r="C42" s="449"/>
      <c r="D42" s="450"/>
    </row>
    <row r="43" spans="1:4" ht="15.75" x14ac:dyDescent="0.25">
      <c r="A43" s="119"/>
      <c r="B43" s="7"/>
      <c r="C43" s="7"/>
    </row>
    <row r="44" spans="1:4" ht="15.75" x14ac:dyDescent="0.25">
      <c r="A44" s="119"/>
      <c r="B44" s="7"/>
      <c r="C44" s="7"/>
    </row>
    <row r="45" spans="1:4" ht="15.75" x14ac:dyDescent="0.25">
      <c r="A45" s="119"/>
      <c r="B45" s="7"/>
      <c r="C45" s="7"/>
    </row>
    <row r="46" spans="1:4" ht="15.75" x14ac:dyDescent="0.25">
      <c r="A46" s="119"/>
      <c r="B46" s="7"/>
      <c r="C46" s="7"/>
    </row>
    <row r="47" spans="1:4" ht="15.75" x14ac:dyDescent="0.25">
      <c r="A47" s="119"/>
      <c r="B47" s="7"/>
      <c r="C47" s="7"/>
    </row>
    <row r="48" spans="1:4" ht="15.75" x14ac:dyDescent="0.25">
      <c r="A48" s="119"/>
      <c r="B48" s="7"/>
      <c r="C48" s="7"/>
    </row>
    <row r="49" spans="1:3" ht="15.75" x14ac:dyDescent="0.25">
      <c r="A49" s="119"/>
      <c r="B49" s="7"/>
      <c r="C49" s="7"/>
    </row>
    <row r="50" spans="1:3" ht="15.75" x14ac:dyDescent="0.25">
      <c r="A50" s="119"/>
      <c r="B50" s="7"/>
      <c r="C50" s="7"/>
    </row>
    <row r="51" spans="1:3" ht="15.75" x14ac:dyDescent="0.25">
      <c r="A51" s="119"/>
      <c r="B51" s="119"/>
      <c r="C51" s="119"/>
    </row>
    <row r="52" spans="1:3" ht="15.75" x14ac:dyDescent="0.25">
      <c r="A52" s="7"/>
      <c r="B52" s="7"/>
      <c r="C52" s="7"/>
    </row>
    <row r="53" spans="1:3" ht="15.75" x14ac:dyDescent="0.25">
      <c r="A53" s="7"/>
      <c r="B53" s="7"/>
      <c r="C53" s="7"/>
    </row>
    <row r="54" spans="1:3" ht="15.75" x14ac:dyDescent="0.25">
      <c r="A54" s="119"/>
      <c r="B54" s="7"/>
      <c r="C54" s="7"/>
    </row>
    <row r="55" spans="1:3" ht="15.75" x14ac:dyDescent="0.25">
      <c r="A55" s="119"/>
      <c r="B55" s="7"/>
      <c r="C55" s="7"/>
    </row>
    <row r="56" spans="1:3" ht="15.75" x14ac:dyDescent="0.25">
      <c r="A56" s="7"/>
      <c r="B56" s="7"/>
      <c r="C56" s="7"/>
    </row>
    <row r="57" spans="1:3" ht="15.75" x14ac:dyDescent="0.25">
      <c r="A57" s="119"/>
      <c r="B57" s="7"/>
      <c r="C57" s="7"/>
    </row>
    <row r="58" spans="1:3" ht="15.75" x14ac:dyDescent="0.25">
      <c r="A58" s="119"/>
      <c r="B58" s="7"/>
      <c r="C58" s="7"/>
    </row>
    <row r="59" spans="1:3" ht="15.75" x14ac:dyDescent="0.25">
      <c r="A59" s="7"/>
      <c r="B59" s="7"/>
      <c r="C59" s="7"/>
    </row>
    <row r="60" spans="1:3" ht="15.75" x14ac:dyDescent="0.25">
      <c r="A60" s="119"/>
      <c r="B60" s="7"/>
      <c r="C60" s="7"/>
    </row>
    <row r="61" spans="1:3" ht="15.75" x14ac:dyDescent="0.25">
      <c r="A61" s="119"/>
      <c r="B61" s="7"/>
      <c r="C61" s="7"/>
    </row>
    <row r="62" spans="1:3" ht="15.75" x14ac:dyDescent="0.25">
      <c r="A62" s="119"/>
      <c r="B62" s="7"/>
      <c r="C62" s="7"/>
    </row>
    <row r="63" spans="1:3" ht="15.75" x14ac:dyDescent="0.25">
      <c r="A63" s="119"/>
      <c r="B63" s="7"/>
      <c r="C63" s="7"/>
    </row>
    <row r="64" spans="1:3" ht="15.75" x14ac:dyDescent="0.25">
      <c r="A64" s="7"/>
      <c r="B64" s="7"/>
      <c r="C64" s="7"/>
    </row>
    <row r="65" spans="1:3" ht="15.75" x14ac:dyDescent="0.25">
      <c r="A65" s="7"/>
      <c r="B65" s="7"/>
      <c r="C65" s="7"/>
    </row>
    <row r="66" spans="1:3" ht="15.75" x14ac:dyDescent="0.25">
      <c r="A66" s="7"/>
      <c r="B66" s="7"/>
      <c r="C66" s="7"/>
    </row>
    <row r="67" spans="1:3" ht="15.75" x14ac:dyDescent="0.25">
      <c r="A67" s="7"/>
      <c r="B67" s="7"/>
      <c r="C67" s="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"/>
  <sheetViews>
    <sheetView zoomScale="80" zoomScaleNormal="80" workbookViewId="0">
      <selection activeCell="A2" sqref="A2:G9"/>
    </sheetView>
  </sheetViews>
  <sheetFormatPr defaultRowHeight="15" x14ac:dyDescent="0.25"/>
  <cols>
    <col min="1" max="1" width="9.42578125" style="61" bestFit="1" customWidth="1"/>
    <col min="2" max="2" width="14.85546875" bestFit="1" customWidth="1"/>
    <col min="3" max="4" width="14.85546875" style="38" customWidth="1"/>
    <col min="5" max="5" width="15" customWidth="1"/>
    <col min="6" max="6" width="9.85546875" customWidth="1"/>
    <col min="7" max="7" width="11.42578125" bestFit="1" customWidth="1"/>
  </cols>
  <sheetData>
    <row r="1" spans="1:7" ht="36.75" customHeight="1" thickBot="1" x14ac:dyDescent="0.3">
      <c r="A1" s="462" t="s">
        <v>23</v>
      </c>
      <c r="B1" s="463" t="s">
        <v>419</v>
      </c>
      <c r="C1" s="463" t="s">
        <v>459</v>
      </c>
      <c r="D1" s="463" t="s">
        <v>438</v>
      </c>
      <c r="E1" s="463" t="s">
        <v>420</v>
      </c>
      <c r="F1" s="464" t="s">
        <v>421</v>
      </c>
      <c r="G1" s="465" t="s">
        <v>460</v>
      </c>
    </row>
    <row r="2" spans="1:7" ht="30" x14ac:dyDescent="0.25">
      <c r="A2" s="281">
        <v>3</v>
      </c>
      <c r="B2" s="280">
        <v>5</v>
      </c>
      <c r="C2" s="280">
        <v>8</v>
      </c>
      <c r="D2" s="466">
        <f>(A2*100)/C2</f>
        <v>37.5</v>
      </c>
      <c r="E2" s="271" t="s">
        <v>422</v>
      </c>
      <c r="F2" s="272">
        <v>1</v>
      </c>
      <c r="G2" s="458" t="s">
        <v>448</v>
      </c>
    </row>
    <row r="3" spans="1:7" ht="30" x14ac:dyDescent="0.25">
      <c r="A3" s="282">
        <v>5</v>
      </c>
      <c r="B3" s="278">
        <v>6</v>
      </c>
      <c r="C3" s="278">
        <v>11</v>
      </c>
      <c r="D3" s="467">
        <f t="shared" ref="D3:D9" si="0">(A3*100)/C3</f>
        <v>45.454545454545453</v>
      </c>
      <c r="E3" s="273" t="s">
        <v>423</v>
      </c>
      <c r="F3" s="274">
        <v>2</v>
      </c>
      <c r="G3" s="459" t="s">
        <v>450</v>
      </c>
    </row>
    <row r="4" spans="1:7" ht="30" x14ac:dyDescent="0.25">
      <c r="A4" s="282">
        <v>7</v>
      </c>
      <c r="B4" s="278">
        <v>6</v>
      </c>
      <c r="C4" s="278">
        <v>13</v>
      </c>
      <c r="D4" s="467">
        <f t="shared" si="0"/>
        <v>53.846153846153847</v>
      </c>
      <c r="E4" s="275" t="s">
        <v>424</v>
      </c>
      <c r="F4" s="274">
        <v>3</v>
      </c>
      <c r="G4" s="460" t="s">
        <v>451</v>
      </c>
    </row>
    <row r="5" spans="1:7" ht="30" x14ac:dyDescent="0.25">
      <c r="A5" s="282">
        <v>12</v>
      </c>
      <c r="B5" s="278">
        <v>17</v>
      </c>
      <c r="C5" s="278">
        <v>29</v>
      </c>
      <c r="D5" s="467">
        <f t="shared" si="0"/>
        <v>41.379310344827587</v>
      </c>
      <c r="E5" s="273" t="s">
        <v>429</v>
      </c>
      <c r="F5" s="274">
        <v>4</v>
      </c>
      <c r="G5" s="459" t="s">
        <v>455</v>
      </c>
    </row>
    <row r="6" spans="1:7" ht="30" x14ac:dyDescent="0.25">
      <c r="A6" s="282">
        <v>7</v>
      </c>
      <c r="B6" s="278">
        <v>17</v>
      </c>
      <c r="C6" s="278">
        <v>24</v>
      </c>
      <c r="D6" s="467">
        <f t="shared" si="0"/>
        <v>29.166666666666668</v>
      </c>
      <c r="E6" s="275" t="s">
        <v>425</v>
      </c>
      <c r="F6" s="274">
        <v>5</v>
      </c>
      <c r="G6" s="460" t="s">
        <v>449</v>
      </c>
    </row>
    <row r="7" spans="1:7" ht="30" x14ac:dyDescent="0.25">
      <c r="A7" s="282">
        <v>3</v>
      </c>
      <c r="B7" s="278">
        <v>18</v>
      </c>
      <c r="C7" s="278">
        <v>21</v>
      </c>
      <c r="D7" s="467">
        <f t="shared" si="0"/>
        <v>14.285714285714286</v>
      </c>
      <c r="E7" s="273" t="s">
        <v>426</v>
      </c>
      <c r="F7" s="274">
        <v>6</v>
      </c>
      <c r="G7" s="459" t="s">
        <v>452</v>
      </c>
    </row>
    <row r="8" spans="1:7" ht="30" x14ac:dyDescent="0.25">
      <c r="A8" s="282">
        <v>4</v>
      </c>
      <c r="B8" s="278">
        <v>14</v>
      </c>
      <c r="C8" s="278">
        <v>18</v>
      </c>
      <c r="D8" s="467">
        <f t="shared" si="0"/>
        <v>22.222222222222221</v>
      </c>
      <c r="E8" s="273" t="s">
        <v>427</v>
      </c>
      <c r="F8" s="274">
        <v>7</v>
      </c>
      <c r="G8" s="459" t="s">
        <v>453</v>
      </c>
    </row>
    <row r="9" spans="1:7" ht="30.75" thickBot="1" x14ac:dyDescent="0.3">
      <c r="A9" s="283">
        <v>2</v>
      </c>
      <c r="B9" s="279">
        <v>1</v>
      </c>
      <c r="C9" s="279">
        <v>3</v>
      </c>
      <c r="D9" s="468">
        <f t="shared" si="0"/>
        <v>66.666666666666671</v>
      </c>
      <c r="E9" s="277" t="s">
        <v>428</v>
      </c>
      <c r="F9" s="276">
        <v>8</v>
      </c>
      <c r="G9" s="461" t="s">
        <v>454</v>
      </c>
    </row>
    <row r="10" spans="1:7" x14ac:dyDescent="0.25">
      <c r="A10" s="284"/>
      <c r="B10" s="198"/>
      <c r="C10" s="198"/>
      <c r="D10" s="198"/>
      <c r="E10" s="198"/>
      <c r="F10" s="198"/>
    </row>
    <row r="11" spans="1:7" x14ac:dyDescent="0.25">
      <c r="A11" s="284"/>
      <c r="B11" s="198"/>
      <c r="C11" s="198"/>
      <c r="D11" s="198"/>
      <c r="E11" s="198"/>
      <c r="F11" s="198"/>
    </row>
    <row r="12" spans="1:7" x14ac:dyDescent="0.25">
      <c r="A12" s="60"/>
      <c r="B12" s="198"/>
      <c r="C12" s="198"/>
      <c r="D12" s="198"/>
      <c r="E12" s="198"/>
      <c r="F12" s="198"/>
    </row>
    <row r="13" spans="1:7" x14ac:dyDescent="0.25">
      <c r="A13" s="60"/>
      <c r="B13" s="198"/>
      <c r="C13" s="198"/>
      <c r="D13" s="198"/>
      <c r="E13" s="198"/>
      <c r="F13" s="198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D11"/>
  <sheetViews>
    <sheetView zoomScale="90" zoomScaleNormal="90" workbookViewId="0">
      <selection activeCell="B7" sqref="B7"/>
    </sheetView>
  </sheetViews>
  <sheetFormatPr defaultRowHeight="15" x14ac:dyDescent="0.25"/>
  <cols>
    <col min="2" max="2" width="20.7109375" bestFit="1" customWidth="1"/>
    <col min="3" max="3" width="14.7109375" bestFit="1" customWidth="1"/>
  </cols>
  <sheetData>
    <row r="2" spans="1:4" ht="15.75" thickBot="1" x14ac:dyDescent="0.3">
      <c r="B2" s="38"/>
      <c r="C2" s="38"/>
    </row>
    <row r="3" spans="1:4" ht="15.75" thickBot="1" x14ac:dyDescent="0.3">
      <c r="B3" s="358" t="s">
        <v>433</v>
      </c>
      <c r="C3" s="353"/>
    </row>
    <row r="4" spans="1:4" x14ac:dyDescent="0.25">
      <c r="B4" s="354" t="s">
        <v>434</v>
      </c>
      <c r="C4" s="355" t="s">
        <v>435</v>
      </c>
      <c r="D4" s="38"/>
    </row>
    <row r="5" spans="1:4" x14ac:dyDescent="0.25">
      <c r="B5" s="355">
        <v>41</v>
      </c>
      <c r="C5" s="355">
        <v>43</v>
      </c>
    </row>
    <row r="6" spans="1:4" x14ac:dyDescent="0.25">
      <c r="A6" s="38"/>
      <c r="B6" s="285"/>
      <c r="C6" s="285"/>
    </row>
    <row r="7" spans="1:4" ht="15.75" thickBot="1" x14ac:dyDescent="0.3">
      <c r="B7" s="38"/>
      <c r="C7" s="38"/>
    </row>
    <row r="8" spans="1:4" ht="15.75" thickBot="1" x14ac:dyDescent="0.3">
      <c r="B8" s="358" t="s">
        <v>436</v>
      </c>
      <c r="C8" s="353"/>
    </row>
    <row r="9" spans="1:4" x14ac:dyDescent="0.25">
      <c r="B9" s="354" t="s">
        <v>434</v>
      </c>
      <c r="C9" s="355" t="s">
        <v>435</v>
      </c>
    </row>
    <row r="10" spans="1:4" x14ac:dyDescent="0.25">
      <c r="B10" s="355">
        <v>18</v>
      </c>
      <c r="C10" s="355">
        <v>25</v>
      </c>
    </row>
    <row r="11" spans="1:4" x14ac:dyDescent="0.25">
      <c r="B11" s="285"/>
      <c r="C11" s="28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0"/>
  <sheetViews>
    <sheetView workbookViewId="0">
      <selection activeCell="E14" sqref="E14"/>
    </sheetView>
  </sheetViews>
  <sheetFormatPr defaultRowHeight="15" x14ac:dyDescent="0.25"/>
  <cols>
    <col min="1" max="1" width="11.42578125" bestFit="1" customWidth="1"/>
    <col min="2" max="2" width="25.28515625" customWidth="1"/>
  </cols>
  <sheetData>
    <row r="1" spans="1:2" ht="30.75" thickBot="1" x14ac:dyDescent="0.3">
      <c r="A1" s="356" t="s">
        <v>430</v>
      </c>
      <c r="B1" s="357" t="s">
        <v>431</v>
      </c>
    </row>
    <row r="2" spans="1:2" ht="15.75" x14ac:dyDescent="0.25">
      <c r="A2" s="101" t="s">
        <v>107</v>
      </c>
      <c r="B2" s="118">
        <v>4</v>
      </c>
    </row>
    <row r="3" spans="1:2" ht="15.75" x14ac:dyDescent="0.25">
      <c r="A3" s="119" t="s">
        <v>163</v>
      </c>
      <c r="B3" s="8">
        <v>2</v>
      </c>
    </row>
    <row r="4" spans="1:2" ht="15.75" x14ac:dyDescent="0.25">
      <c r="A4" s="119" t="s">
        <v>64</v>
      </c>
      <c r="B4" s="8">
        <v>2</v>
      </c>
    </row>
    <row r="5" spans="1:2" ht="15.75" x14ac:dyDescent="0.25">
      <c r="A5" s="119" t="s">
        <v>66</v>
      </c>
      <c r="B5" s="8">
        <v>1</v>
      </c>
    </row>
    <row r="6" spans="1:2" ht="15.75" x14ac:dyDescent="0.25">
      <c r="A6" s="7" t="s">
        <v>103</v>
      </c>
      <c r="B6" s="8">
        <v>1</v>
      </c>
    </row>
    <row r="7" spans="1:2" ht="15.75" x14ac:dyDescent="0.25">
      <c r="A7" s="119" t="s">
        <v>104</v>
      </c>
      <c r="B7" s="8">
        <v>1</v>
      </c>
    </row>
    <row r="8" spans="1:2" ht="15.75" x14ac:dyDescent="0.25">
      <c r="A8" s="119" t="s">
        <v>106</v>
      </c>
      <c r="B8" s="11">
        <v>1</v>
      </c>
    </row>
    <row r="9" spans="1:2" ht="15.75" x14ac:dyDescent="0.25">
      <c r="A9" s="119" t="s">
        <v>114</v>
      </c>
      <c r="B9" s="11">
        <v>2</v>
      </c>
    </row>
    <row r="10" spans="1:2" ht="15.75" x14ac:dyDescent="0.25">
      <c r="A10" s="119" t="s">
        <v>206</v>
      </c>
      <c r="B10" s="11">
        <v>1</v>
      </c>
    </row>
    <row r="11" spans="1:2" ht="15.75" x14ac:dyDescent="0.25">
      <c r="A11" s="119" t="s">
        <v>119</v>
      </c>
      <c r="B11" s="11">
        <v>1</v>
      </c>
    </row>
    <row r="12" spans="1:2" ht="15.75" x14ac:dyDescent="0.25">
      <c r="A12" s="119" t="s">
        <v>123</v>
      </c>
      <c r="B12" s="11">
        <v>2</v>
      </c>
    </row>
    <row r="13" spans="1:2" ht="15.75" x14ac:dyDescent="0.25">
      <c r="A13" s="119" t="s">
        <v>130</v>
      </c>
      <c r="B13" s="11">
        <v>3</v>
      </c>
    </row>
    <row r="14" spans="1:2" ht="15.75" x14ac:dyDescent="0.25">
      <c r="A14" s="119" t="s">
        <v>134</v>
      </c>
      <c r="B14" s="11">
        <v>2</v>
      </c>
    </row>
    <row r="15" spans="1:2" ht="15.75" x14ac:dyDescent="0.25">
      <c r="A15" s="119" t="s">
        <v>147</v>
      </c>
      <c r="B15" s="11">
        <v>2</v>
      </c>
    </row>
    <row r="16" spans="1:2" ht="15.75" x14ac:dyDescent="0.25">
      <c r="A16" s="119" t="s">
        <v>167</v>
      </c>
      <c r="B16" s="11">
        <v>2</v>
      </c>
    </row>
    <row r="17" spans="1:2" ht="15.75" x14ac:dyDescent="0.25">
      <c r="A17" s="119" t="s">
        <v>175</v>
      </c>
      <c r="B17" s="11">
        <v>1</v>
      </c>
    </row>
    <row r="18" spans="1:2" ht="15.75" x14ac:dyDescent="0.25">
      <c r="A18" s="119" t="s">
        <v>201</v>
      </c>
      <c r="B18" s="11">
        <v>1</v>
      </c>
    </row>
    <row r="19" spans="1:2" ht="15.75" x14ac:dyDescent="0.25">
      <c r="A19" s="119" t="s">
        <v>202</v>
      </c>
      <c r="B19" s="11">
        <v>1</v>
      </c>
    </row>
    <row r="20" spans="1:2" ht="15.75" x14ac:dyDescent="0.25">
      <c r="A20" s="119" t="s">
        <v>177</v>
      </c>
      <c r="B20" s="11">
        <v>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20"/>
  <sheetViews>
    <sheetView workbookViewId="0">
      <selection activeCell="Q12" sqref="Q12"/>
    </sheetView>
  </sheetViews>
  <sheetFormatPr defaultRowHeight="15" x14ac:dyDescent="0.25"/>
  <cols>
    <col min="1" max="1" width="11.42578125" bestFit="1" customWidth="1"/>
    <col min="2" max="2" width="16.85546875" customWidth="1"/>
  </cols>
  <sheetData>
    <row r="1" spans="1:2" ht="30.75" thickBot="1" x14ac:dyDescent="0.3">
      <c r="A1" s="356" t="s">
        <v>430</v>
      </c>
      <c r="B1" s="357" t="s">
        <v>432</v>
      </c>
    </row>
    <row r="2" spans="1:2" ht="15.75" x14ac:dyDescent="0.25">
      <c r="A2" s="101" t="s">
        <v>107</v>
      </c>
      <c r="B2" s="118">
        <v>9</v>
      </c>
    </row>
    <row r="3" spans="1:2" ht="15.75" x14ac:dyDescent="0.25">
      <c r="A3" s="119" t="s">
        <v>163</v>
      </c>
      <c r="B3" s="8">
        <v>3</v>
      </c>
    </row>
    <row r="4" spans="1:2" ht="15.75" x14ac:dyDescent="0.25">
      <c r="A4" s="119" t="s">
        <v>64</v>
      </c>
      <c r="B4" s="8">
        <v>2</v>
      </c>
    </row>
    <row r="5" spans="1:2" ht="15.75" x14ac:dyDescent="0.25">
      <c r="A5" s="119" t="s">
        <v>66</v>
      </c>
      <c r="B5" s="8">
        <v>1</v>
      </c>
    </row>
    <row r="6" spans="1:2" ht="15.75" x14ac:dyDescent="0.25">
      <c r="A6" s="7" t="s">
        <v>103</v>
      </c>
      <c r="B6" s="8">
        <v>2</v>
      </c>
    </row>
    <row r="7" spans="1:2" ht="15.75" x14ac:dyDescent="0.25">
      <c r="A7" s="119" t="s">
        <v>104</v>
      </c>
      <c r="B7" s="8">
        <v>2</v>
      </c>
    </row>
    <row r="8" spans="1:2" ht="15.75" x14ac:dyDescent="0.25">
      <c r="A8" s="119" t="s">
        <v>106</v>
      </c>
      <c r="B8" s="8">
        <v>1</v>
      </c>
    </row>
    <row r="9" spans="1:2" ht="15.75" x14ac:dyDescent="0.25">
      <c r="A9" s="119" t="s">
        <v>114</v>
      </c>
      <c r="B9" s="8">
        <v>3</v>
      </c>
    </row>
    <row r="10" spans="1:2" ht="15.75" x14ac:dyDescent="0.25">
      <c r="A10" s="119" t="s">
        <v>206</v>
      </c>
      <c r="B10" s="8">
        <v>1</v>
      </c>
    </row>
    <row r="11" spans="1:2" ht="15.75" x14ac:dyDescent="0.25">
      <c r="A11" s="119" t="s">
        <v>119</v>
      </c>
      <c r="B11" s="8">
        <v>1</v>
      </c>
    </row>
    <row r="12" spans="1:2" ht="15.75" x14ac:dyDescent="0.25">
      <c r="A12" s="119" t="s">
        <v>123</v>
      </c>
      <c r="B12" s="8">
        <v>2</v>
      </c>
    </row>
    <row r="13" spans="1:2" ht="15.75" x14ac:dyDescent="0.25">
      <c r="A13" s="119" t="s">
        <v>130</v>
      </c>
      <c r="B13" s="8">
        <v>3</v>
      </c>
    </row>
    <row r="14" spans="1:2" ht="15.75" x14ac:dyDescent="0.25">
      <c r="A14" s="119" t="s">
        <v>134</v>
      </c>
      <c r="B14" s="8">
        <v>2</v>
      </c>
    </row>
    <row r="15" spans="1:2" ht="15.75" x14ac:dyDescent="0.25">
      <c r="A15" s="119" t="s">
        <v>147</v>
      </c>
      <c r="B15" s="8">
        <v>2</v>
      </c>
    </row>
    <row r="16" spans="1:2" ht="15.75" x14ac:dyDescent="0.25">
      <c r="A16" s="119" t="s">
        <v>167</v>
      </c>
      <c r="B16" s="8">
        <v>2</v>
      </c>
    </row>
    <row r="17" spans="1:2" ht="15.75" x14ac:dyDescent="0.25">
      <c r="A17" s="119" t="s">
        <v>175</v>
      </c>
      <c r="B17" s="8">
        <v>1</v>
      </c>
    </row>
    <row r="18" spans="1:2" ht="15.75" x14ac:dyDescent="0.25">
      <c r="A18" s="119" t="s">
        <v>201</v>
      </c>
      <c r="B18" s="8">
        <v>1</v>
      </c>
    </row>
    <row r="19" spans="1:2" ht="15.75" x14ac:dyDescent="0.25">
      <c r="A19" s="119" t="s">
        <v>202</v>
      </c>
      <c r="B19" s="8">
        <v>1</v>
      </c>
    </row>
    <row r="20" spans="1:2" ht="15.75" x14ac:dyDescent="0.25">
      <c r="A20" s="119" t="s">
        <v>177</v>
      </c>
      <c r="B20" s="8">
        <v>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tabSelected="1" topLeftCell="A19" zoomScale="110" zoomScaleNormal="110" workbookViewId="0">
      <selection activeCell="R5" sqref="R5"/>
    </sheetView>
  </sheetViews>
  <sheetFormatPr defaultRowHeight="15" x14ac:dyDescent="0.25"/>
  <cols>
    <col min="1" max="1" width="11.7109375" customWidth="1"/>
  </cols>
  <sheetData>
    <row r="1" spans="1:6" x14ac:dyDescent="0.25">
      <c r="A1" s="38"/>
      <c r="B1" s="38"/>
      <c r="C1" s="61"/>
      <c r="D1" s="61"/>
      <c r="E1" s="61"/>
      <c r="F1" s="61"/>
    </row>
    <row r="2" spans="1:6" ht="15.75" thickBot="1" x14ac:dyDescent="0.3">
      <c r="A2" s="38"/>
      <c r="B2" s="38"/>
      <c r="C2" s="61"/>
      <c r="D2" s="61"/>
      <c r="E2" s="61"/>
      <c r="F2" s="61"/>
    </row>
    <row r="3" spans="1:6" ht="15.75" thickBot="1" x14ac:dyDescent="0.3">
      <c r="A3" s="38"/>
      <c r="B3" s="198"/>
      <c r="C3" s="471" t="s">
        <v>438</v>
      </c>
      <c r="D3" s="61"/>
      <c r="E3" s="61"/>
      <c r="F3" s="61"/>
    </row>
    <row r="4" spans="1:6" s="38" customFormat="1" ht="24" x14ac:dyDescent="0.25">
      <c r="A4" s="442" t="s">
        <v>446</v>
      </c>
      <c r="B4" s="116">
        <v>2561</v>
      </c>
      <c r="C4" s="476">
        <f t="shared" ref="C4:C5" si="0">(B4*100)/$B$8</f>
        <v>70.804534144318495</v>
      </c>
      <c r="D4" s="61"/>
      <c r="E4" s="61"/>
      <c r="F4" s="61"/>
    </row>
    <row r="5" spans="1:6" s="38" customFormat="1" ht="36" x14ac:dyDescent="0.25">
      <c r="A5" s="443" t="s">
        <v>445</v>
      </c>
      <c r="B5" s="50">
        <v>69</v>
      </c>
      <c r="C5" s="473">
        <f t="shared" si="0"/>
        <v>1.9076582803428255</v>
      </c>
      <c r="D5" s="61"/>
      <c r="E5" s="61"/>
      <c r="F5" s="61"/>
    </row>
    <row r="6" spans="1:6" s="38" customFormat="1" ht="60" x14ac:dyDescent="0.25">
      <c r="A6" s="359" t="s">
        <v>447</v>
      </c>
      <c r="B6" s="194">
        <v>497</v>
      </c>
      <c r="C6" s="473">
        <f>(B6*100)/$B$8</f>
        <v>13.740669062759192</v>
      </c>
      <c r="D6" s="61"/>
      <c r="E6" s="61"/>
      <c r="F6" s="61"/>
    </row>
    <row r="7" spans="1:6" s="38" customFormat="1" x14ac:dyDescent="0.25">
      <c r="A7" s="360" t="s">
        <v>442</v>
      </c>
      <c r="B7" s="194">
        <v>490</v>
      </c>
      <c r="C7" s="473">
        <f>(B7*100)/$B$8</f>
        <v>13.547138512579485</v>
      </c>
      <c r="D7" s="61"/>
      <c r="E7" s="61"/>
      <c r="F7" s="61"/>
    </row>
    <row r="8" spans="1:6" s="38" customFormat="1" ht="15.75" thickBot="1" x14ac:dyDescent="0.3">
      <c r="A8" s="475" t="s">
        <v>213</v>
      </c>
      <c r="B8" s="319">
        <f>SUM(B4:B7)</f>
        <v>3617</v>
      </c>
      <c r="C8" s="143">
        <v>100</v>
      </c>
      <c r="D8" s="61"/>
      <c r="E8" s="61"/>
      <c r="F8" s="61"/>
    </row>
    <row r="9" spans="1:6" s="38" customFormat="1" x14ac:dyDescent="0.25">
      <c r="C9" s="352"/>
    </row>
    <row r="10" spans="1:6" s="38" customFormat="1" x14ac:dyDescent="0.25"/>
    <row r="11" spans="1:6" s="38" customFormat="1" x14ac:dyDescent="0.25"/>
    <row r="12" spans="1:6" s="38" customFormat="1" x14ac:dyDescent="0.25"/>
    <row r="13" spans="1:6" s="38" customFormat="1" x14ac:dyDescent="0.25"/>
    <row r="14" spans="1:6" x14ac:dyDescent="0.25">
      <c r="A14" s="38"/>
      <c r="B14" s="38"/>
      <c r="C14" s="38"/>
      <c r="D14" s="38"/>
    </row>
    <row r="15" spans="1:6" ht="15.75" thickBot="1" x14ac:dyDescent="0.3">
      <c r="A15" s="38"/>
      <c r="B15" s="38"/>
      <c r="C15" s="38"/>
      <c r="D15" s="38"/>
    </row>
    <row r="16" spans="1:6" ht="15.75" thickBot="1" x14ac:dyDescent="0.3">
      <c r="A16" s="351"/>
      <c r="B16" s="38"/>
      <c r="C16" s="471" t="s">
        <v>438</v>
      </c>
      <c r="D16" s="38"/>
    </row>
    <row r="17" spans="1:4" x14ac:dyDescent="0.25">
      <c r="A17" s="361" t="s">
        <v>439</v>
      </c>
      <c r="B17" s="472">
        <v>3614</v>
      </c>
      <c r="C17" s="117">
        <v>100</v>
      </c>
      <c r="D17" s="38"/>
    </row>
    <row r="18" spans="1:4" ht="60" x14ac:dyDescent="0.25">
      <c r="A18" s="362" t="s">
        <v>440</v>
      </c>
      <c r="B18" s="194">
        <v>490</v>
      </c>
      <c r="C18" s="473">
        <f>B18/B17*100</f>
        <v>13.558384061981185</v>
      </c>
      <c r="D18" s="38"/>
    </row>
    <row r="19" spans="1:4" ht="60.75" thickBot="1" x14ac:dyDescent="0.3">
      <c r="A19" s="363" t="s">
        <v>441</v>
      </c>
      <c r="B19" s="319">
        <v>3127</v>
      </c>
      <c r="C19" s="474">
        <f>B19/B17*100</f>
        <v>86.524626452684004</v>
      </c>
      <c r="D19" s="38"/>
    </row>
    <row r="20" spans="1:4" x14ac:dyDescent="0.25">
      <c r="A20" s="38"/>
      <c r="B20" s="38"/>
      <c r="C20" s="38"/>
      <c r="D20" s="38"/>
    </row>
    <row r="21" spans="1:4" x14ac:dyDescent="0.25">
      <c r="D21" s="38"/>
    </row>
    <row r="22" spans="1:4" x14ac:dyDescent="0.25">
      <c r="D22" s="38"/>
    </row>
    <row r="23" spans="1:4" x14ac:dyDescent="0.25">
      <c r="D23" s="38"/>
    </row>
    <row r="24" spans="1:4" x14ac:dyDescent="0.25">
      <c r="D24" s="38"/>
    </row>
    <row r="25" spans="1:4" x14ac:dyDescent="0.25">
      <c r="A25" s="38"/>
      <c r="B25" s="38"/>
      <c r="C25" s="38"/>
      <c r="D25" s="38"/>
    </row>
    <row r="26" spans="1:4" ht="15.75" thickBot="1" x14ac:dyDescent="0.3">
      <c r="A26" s="38"/>
      <c r="B26" s="38"/>
      <c r="C26" s="38"/>
      <c r="D26" s="38"/>
    </row>
    <row r="27" spans="1:4" ht="15.75" thickBot="1" x14ac:dyDescent="0.3">
      <c r="A27" s="351"/>
      <c r="B27" s="38"/>
      <c r="C27" s="471" t="s">
        <v>438</v>
      </c>
      <c r="D27" s="38"/>
    </row>
    <row r="28" spans="1:4" x14ac:dyDescent="0.25">
      <c r="A28" s="361" t="s">
        <v>439</v>
      </c>
      <c r="B28" s="472">
        <f>+SUM(B29:B30)</f>
        <v>3127</v>
      </c>
      <c r="C28" s="117">
        <v>100</v>
      </c>
      <c r="D28" s="38"/>
    </row>
    <row r="29" spans="1:4" x14ac:dyDescent="0.25">
      <c r="A29" s="362" t="s">
        <v>397</v>
      </c>
      <c r="B29" s="194">
        <v>2630</v>
      </c>
      <c r="C29" s="473">
        <f>(B29*100)/$B$28</f>
        <v>84.106172049888073</v>
      </c>
      <c r="D29" s="38"/>
    </row>
    <row r="30" spans="1:4" s="38" customFormat="1" ht="19.5" thickBot="1" x14ac:dyDescent="0.3">
      <c r="A30" s="363" t="s">
        <v>458</v>
      </c>
      <c r="B30" s="319">
        <v>497</v>
      </c>
      <c r="C30" s="474">
        <f>(B30*100)/$B$28</f>
        <v>15.893827950111929</v>
      </c>
    </row>
    <row r="31" spans="1:4" x14ac:dyDescent="0.25">
      <c r="A31" s="38"/>
      <c r="B31" s="38"/>
      <c r="C31" s="38"/>
      <c r="D31" s="38"/>
    </row>
    <row r="32" spans="1:4" x14ac:dyDescent="0.25">
      <c r="D32" s="38"/>
    </row>
    <row r="33" spans="1:4" x14ac:dyDescent="0.25">
      <c r="D33" s="38"/>
    </row>
    <row r="34" spans="1:4" x14ac:dyDescent="0.25">
      <c r="D34" s="38"/>
    </row>
    <row r="35" spans="1:4" x14ac:dyDescent="0.25">
      <c r="D35" s="38"/>
    </row>
    <row r="36" spans="1:4" x14ac:dyDescent="0.25">
      <c r="D36" s="38"/>
    </row>
    <row r="37" spans="1:4" x14ac:dyDescent="0.25">
      <c r="A37" s="38"/>
      <c r="B37" s="38"/>
      <c r="C37" s="38"/>
    </row>
    <row r="38" spans="1:4" ht="15.75" thickBot="1" x14ac:dyDescent="0.3"/>
    <row r="39" spans="1:4" ht="15.75" thickBot="1" x14ac:dyDescent="0.3">
      <c r="A39" s="469"/>
      <c r="B39" s="470"/>
      <c r="C39" s="471" t="s">
        <v>438</v>
      </c>
    </row>
    <row r="40" spans="1:4" x14ac:dyDescent="0.25">
      <c r="A40" s="361" t="s">
        <v>439</v>
      </c>
      <c r="B40" s="472">
        <f>SUM(B41:B42)</f>
        <v>2630</v>
      </c>
      <c r="C40" s="117">
        <v>100</v>
      </c>
    </row>
    <row r="41" spans="1:4" x14ac:dyDescent="0.25">
      <c r="A41" s="362" t="s">
        <v>456</v>
      </c>
      <c r="B41" s="50">
        <v>2561</v>
      </c>
      <c r="C41" s="473">
        <f>(B41*C40)/$B$40</f>
        <v>97.376425855513304</v>
      </c>
    </row>
    <row r="42" spans="1:4" ht="30" thickBot="1" x14ac:dyDescent="0.3">
      <c r="A42" s="363" t="s">
        <v>457</v>
      </c>
      <c r="B42" s="169">
        <v>69</v>
      </c>
      <c r="C42" s="474">
        <f>(B42*C41)/$B$40</f>
        <v>2.5547427315705011</v>
      </c>
    </row>
    <row r="43" spans="1:4" x14ac:dyDescent="0.25">
      <c r="B43" s="61"/>
      <c r="C43" s="6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zoomScale="80" zoomScaleNormal="80" workbookViewId="0">
      <selection activeCell="I2" sqref="I2:I87"/>
    </sheetView>
  </sheetViews>
  <sheetFormatPr defaultRowHeight="15" x14ac:dyDescent="0.25"/>
  <cols>
    <col min="1" max="1" width="12.28515625" customWidth="1"/>
    <col min="2" max="2" width="12" customWidth="1"/>
    <col min="3" max="3" width="11.28515625" customWidth="1"/>
    <col min="5" max="5" width="10.28515625" customWidth="1"/>
    <col min="6" max="6" width="10" customWidth="1"/>
    <col min="9" max="9" width="10.42578125" style="23" customWidth="1"/>
    <col min="10" max="10" width="10.85546875" bestFit="1" customWidth="1"/>
    <col min="11" max="11" width="23.85546875" bestFit="1" customWidth="1"/>
    <col min="12" max="12" width="19.140625" bestFit="1" customWidth="1"/>
    <col min="13" max="13" width="11.5703125" bestFit="1" customWidth="1"/>
    <col min="14" max="14" width="10.85546875" bestFit="1" customWidth="1"/>
    <col min="15" max="15" width="10.28515625" customWidth="1"/>
    <col min="16" max="16" width="9.7109375" customWidth="1"/>
    <col min="17" max="17" width="11" customWidth="1"/>
    <col min="18" max="18" width="10.7109375" bestFit="1" customWidth="1"/>
    <col min="19" max="19" width="15" bestFit="1" customWidth="1"/>
  </cols>
  <sheetData>
    <row r="1" spans="1:33" ht="19.5" thickBot="1" x14ac:dyDescent="0.3">
      <c r="A1" s="530" t="s">
        <v>87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2"/>
    </row>
    <row r="2" spans="1:33" ht="38.25" x14ac:dyDescent="0.25">
      <c r="A2" s="391" t="s">
        <v>69</v>
      </c>
      <c r="B2" s="392" t="s">
        <v>70</v>
      </c>
      <c r="C2" s="420" t="s">
        <v>71</v>
      </c>
      <c r="D2" s="392"/>
      <c r="E2" s="421"/>
      <c r="F2" s="422" t="s">
        <v>72</v>
      </c>
      <c r="G2" s="392" t="s">
        <v>73</v>
      </c>
      <c r="H2" s="394" t="s">
        <v>74</v>
      </c>
      <c r="I2" s="423" t="s">
        <v>75</v>
      </c>
      <c r="J2" s="424" t="s">
        <v>76</v>
      </c>
      <c r="K2" s="395"/>
      <c r="L2" s="395"/>
      <c r="M2" s="395"/>
      <c r="N2" s="395"/>
      <c r="O2" s="395"/>
      <c r="P2" s="395"/>
      <c r="Q2" s="395"/>
      <c r="R2" s="375"/>
    </row>
    <row r="3" spans="1:33" ht="51.75" thickBot="1" x14ac:dyDescent="0.3">
      <c r="A3" s="396" t="s">
        <v>77</v>
      </c>
      <c r="B3" s="397" t="s">
        <v>78</v>
      </c>
      <c r="C3" s="425" t="s">
        <v>79</v>
      </c>
      <c r="D3" s="397" t="s">
        <v>80</v>
      </c>
      <c r="E3" s="426" t="s">
        <v>412</v>
      </c>
      <c r="F3" s="427" t="s">
        <v>24</v>
      </c>
      <c r="G3" s="397" t="s">
        <v>82</v>
      </c>
      <c r="H3" s="397" t="s">
        <v>83</v>
      </c>
      <c r="I3" s="428" t="s">
        <v>84</v>
      </c>
      <c r="J3" s="425" t="s">
        <v>85</v>
      </c>
      <c r="K3" s="399" t="s">
        <v>260</v>
      </c>
      <c r="L3" s="399" t="s">
        <v>261</v>
      </c>
      <c r="M3" s="399" t="s">
        <v>262</v>
      </c>
      <c r="N3" s="399" t="s">
        <v>263</v>
      </c>
      <c r="O3" s="399" t="s">
        <v>27</v>
      </c>
      <c r="P3" s="429" t="s">
        <v>28</v>
      </c>
      <c r="Q3" s="399" t="s">
        <v>29</v>
      </c>
      <c r="R3" s="400" t="s">
        <v>30</v>
      </c>
    </row>
    <row r="4" spans="1:33" s="38" customFormat="1" ht="15.75" x14ac:dyDescent="0.25">
      <c r="A4" s="182" t="s">
        <v>109</v>
      </c>
      <c r="B4" s="183" t="s">
        <v>57</v>
      </c>
      <c r="C4" s="184">
        <v>42893</v>
      </c>
      <c r="D4" s="185" t="s">
        <v>86</v>
      </c>
      <c r="E4" s="186" t="s">
        <v>51</v>
      </c>
      <c r="F4" s="186" t="s">
        <v>51</v>
      </c>
      <c r="G4" s="186" t="s">
        <v>86</v>
      </c>
      <c r="H4" s="186" t="s">
        <v>51</v>
      </c>
      <c r="I4" s="497" t="s">
        <v>51</v>
      </c>
      <c r="J4" s="186" t="s">
        <v>51</v>
      </c>
      <c r="K4" s="187">
        <v>15.33</v>
      </c>
      <c r="L4" s="187">
        <v>52.66</v>
      </c>
      <c r="M4" s="187">
        <v>28.65</v>
      </c>
      <c r="N4" s="188">
        <v>25.5</v>
      </c>
      <c r="O4" s="116" t="s">
        <v>51</v>
      </c>
      <c r="P4" s="116" t="s">
        <v>51</v>
      </c>
      <c r="Q4" s="116" t="s">
        <v>51</v>
      </c>
      <c r="R4" s="117" t="s">
        <v>51</v>
      </c>
      <c r="U4" s="99"/>
      <c r="X4" s="101"/>
      <c r="Y4" s="101"/>
      <c r="Z4" s="101"/>
      <c r="AA4" s="101"/>
      <c r="AB4" s="101"/>
      <c r="AC4" s="101"/>
      <c r="AD4" s="101"/>
      <c r="AE4" s="102"/>
      <c r="AF4" s="102"/>
      <c r="AG4" s="103"/>
    </row>
    <row r="5" spans="1:33" s="38" customFormat="1" ht="15.75" x14ac:dyDescent="0.25">
      <c r="A5" s="127" t="s">
        <v>312</v>
      </c>
      <c r="B5" s="99" t="s">
        <v>68</v>
      </c>
      <c r="C5" s="100">
        <v>42903</v>
      </c>
      <c r="D5" s="45" t="s">
        <v>86</v>
      </c>
      <c r="E5" s="115" t="s">
        <v>51</v>
      </c>
      <c r="F5" s="115" t="s">
        <v>51</v>
      </c>
      <c r="G5" s="115" t="s">
        <v>86</v>
      </c>
      <c r="H5" s="115" t="s">
        <v>51</v>
      </c>
      <c r="I5" s="498" t="s">
        <v>51</v>
      </c>
      <c r="J5" s="115" t="s">
        <v>51</v>
      </c>
      <c r="K5" s="51">
        <v>11.33</v>
      </c>
      <c r="L5" s="51">
        <v>56.66</v>
      </c>
      <c r="M5" s="51">
        <v>17.32</v>
      </c>
      <c r="N5" s="64">
        <v>14.05</v>
      </c>
      <c r="O5" s="59" t="s">
        <v>51</v>
      </c>
      <c r="P5" s="59" t="s">
        <v>51</v>
      </c>
      <c r="Q5" s="59" t="s">
        <v>51</v>
      </c>
      <c r="R5" s="189" t="s">
        <v>51</v>
      </c>
      <c r="U5" s="107"/>
      <c r="X5" s="108"/>
      <c r="Y5" s="108"/>
      <c r="Z5" s="108"/>
      <c r="AA5" s="108"/>
      <c r="AB5" s="108"/>
      <c r="AC5" s="108"/>
      <c r="AD5" s="108"/>
      <c r="AE5" s="109"/>
      <c r="AF5" s="109"/>
      <c r="AG5" s="110"/>
    </row>
    <row r="6" spans="1:33" s="38" customFormat="1" ht="15.75" x14ac:dyDescent="0.25">
      <c r="A6" s="127" t="s">
        <v>313</v>
      </c>
      <c r="B6" s="99" t="s">
        <v>98</v>
      </c>
      <c r="C6" s="100">
        <v>42909</v>
      </c>
      <c r="D6" s="114" t="s">
        <v>86</v>
      </c>
      <c r="E6" s="115" t="s">
        <v>51</v>
      </c>
      <c r="F6" s="115" t="s">
        <v>51</v>
      </c>
      <c r="G6" s="115" t="s">
        <v>86</v>
      </c>
      <c r="H6" s="115" t="s">
        <v>51</v>
      </c>
      <c r="I6" s="498" t="s">
        <v>51</v>
      </c>
      <c r="J6" s="115" t="s">
        <v>51</v>
      </c>
      <c r="K6" s="51">
        <v>9.5399999999999991</v>
      </c>
      <c r="L6" s="51">
        <v>54</v>
      </c>
      <c r="M6" s="51">
        <v>11.1</v>
      </c>
      <c r="N6" s="64">
        <v>6.4</v>
      </c>
      <c r="O6" s="59" t="s">
        <v>51</v>
      </c>
      <c r="P6" s="59" t="s">
        <v>51</v>
      </c>
      <c r="Q6" s="59" t="s">
        <v>51</v>
      </c>
      <c r="R6" s="189" t="s">
        <v>51</v>
      </c>
      <c r="U6" s="107"/>
      <c r="X6" s="108"/>
      <c r="Y6" s="108"/>
      <c r="Z6" s="108"/>
      <c r="AA6" s="108"/>
      <c r="AB6" s="108"/>
      <c r="AC6" s="108"/>
      <c r="AD6" s="108"/>
      <c r="AE6" s="109"/>
      <c r="AF6" s="109"/>
      <c r="AG6" s="110"/>
    </row>
    <row r="7" spans="1:33" s="38" customFormat="1" ht="15.75" x14ac:dyDescent="0.25">
      <c r="A7" s="127" t="s">
        <v>314</v>
      </c>
      <c r="B7" s="99" t="s">
        <v>113</v>
      </c>
      <c r="C7" s="100">
        <v>42912</v>
      </c>
      <c r="D7" s="45" t="s">
        <v>86</v>
      </c>
      <c r="E7" s="115" t="s">
        <v>51</v>
      </c>
      <c r="F7" s="115" t="s">
        <v>51</v>
      </c>
      <c r="G7" s="115" t="s">
        <v>86</v>
      </c>
      <c r="H7" s="115" t="s">
        <v>51</v>
      </c>
      <c r="I7" s="498" t="s">
        <v>51</v>
      </c>
      <c r="J7" s="115" t="s">
        <v>51</v>
      </c>
      <c r="K7" s="51">
        <v>15</v>
      </c>
      <c r="L7" s="51">
        <v>60</v>
      </c>
      <c r="M7" s="51">
        <v>26.5</v>
      </c>
      <c r="N7" s="64">
        <v>22.4</v>
      </c>
      <c r="O7" s="59" t="s">
        <v>51</v>
      </c>
      <c r="P7" s="59" t="s">
        <v>51</v>
      </c>
      <c r="Q7" s="59" t="s">
        <v>51</v>
      </c>
      <c r="R7" s="189" t="s">
        <v>51</v>
      </c>
      <c r="U7" s="107"/>
      <c r="X7" s="108"/>
      <c r="Y7" s="108"/>
      <c r="Z7" s="108"/>
      <c r="AA7" s="108"/>
      <c r="AB7" s="108"/>
      <c r="AC7" s="108"/>
      <c r="AD7" s="108"/>
      <c r="AE7" s="109"/>
      <c r="AF7" s="109"/>
      <c r="AG7" s="110"/>
    </row>
    <row r="8" spans="1:33" s="38" customFormat="1" ht="15.75" x14ac:dyDescent="0.25">
      <c r="A8" s="127" t="s">
        <v>315</v>
      </c>
      <c r="B8" s="99" t="s">
        <v>128</v>
      </c>
      <c r="C8" s="100">
        <v>42917</v>
      </c>
      <c r="D8" s="114" t="s">
        <v>86</v>
      </c>
      <c r="E8" s="115" t="s">
        <v>51</v>
      </c>
      <c r="F8" s="115" t="s">
        <v>51</v>
      </c>
      <c r="G8" s="115" t="s">
        <v>86</v>
      </c>
      <c r="H8" s="115" t="s">
        <v>51</v>
      </c>
      <c r="I8" s="498" t="s">
        <v>51</v>
      </c>
      <c r="J8" s="115" t="s">
        <v>51</v>
      </c>
      <c r="K8" s="51">
        <v>15.33</v>
      </c>
      <c r="L8" s="51">
        <v>56.67</v>
      </c>
      <c r="M8" s="51">
        <v>21.16</v>
      </c>
      <c r="N8" s="64">
        <v>16.899999999999999</v>
      </c>
      <c r="O8" s="59" t="s">
        <v>51</v>
      </c>
      <c r="P8" s="59" t="s">
        <v>51</v>
      </c>
      <c r="Q8" s="59" t="s">
        <v>51</v>
      </c>
      <c r="R8" s="189" t="s">
        <v>51</v>
      </c>
      <c r="U8" s="107"/>
      <c r="X8" s="108"/>
      <c r="Y8" s="108"/>
      <c r="Z8" s="108"/>
      <c r="AA8" s="108"/>
      <c r="AB8" s="108"/>
      <c r="AC8" s="108"/>
      <c r="AD8" s="108"/>
      <c r="AE8" s="109"/>
      <c r="AF8" s="109"/>
      <c r="AG8" s="110"/>
    </row>
    <row r="9" spans="1:33" s="38" customFormat="1" ht="15.75" x14ac:dyDescent="0.25">
      <c r="A9" s="127" t="s">
        <v>316</v>
      </c>
      <c r="B9" s="99" t="s">
        <v>120</v>
      </c>
      <c r="C9" s="100">
        <v>42917</v>
      </c>
      <c r="D9" s="45" t="s">
        <v>86</v>
      </c>
      <c r="E9" s="115" t="s">
        <v>51</v>
      </c>
      <c r="F9" s="115" t="s">
        <v>51</v>
      </c>
      <c r="G9" s="115" t="s">
        <v>86</v>
      </c>
      <c r="H9" s="115" t="s">
        <v>51</v>
      </c>
      <c r="I9" s="498" t="s">
        <v>51</v>
      </c>
      <c r="J9" s="115" t="s">
        <v>51</v>
      </c>
      <c r="K9" s="51">
        <v>15</v>
      </c>
      <c r="L9" s="51">
        <v>62.33</v>
      </c>
      <c r="M9" s="51">
        <v>21.1</v>
      </c>
      <c r="N9" s="64">
        <v>25.9</v>
      </c>
      <c r="O9" s="59" t="s">
        <v>51</v>
      </c>
      <c r="P9" s="59" t="s">
        <v>51</v>
      </c>
      <c r="Q9" s="59" t="s">
        <v>51</v>
      </c>
      <c r="R9" s="189" t="s">
        <v>51</v>
      </c>
      <c r="U9" s="107"/>
      <c r="X9" s="108"/>
      <c r="Y9" s="108"/>
      <c r="Z9" s="108"/>
      <c r="AA9" s="108"/>
      <c r="AB9" s="108"/>
      <c r="AC9" s="108"/>
      <c r="AD9" s="108"/>
      <c r="AE9" s="109"/>
      <c r="AF9" s="109"/>
      <c r="AG9" s="110"/>
    </row>
    <row r="10" spans="1:33" s="38" customFormat="1" ht="15.75" x14ac:dyDescent="0.25">
      <c r="A10" s="127" t="s">
        <v>317</v>
      </c>
      <c r="B10" s="99" t="s">
        <v>135</v>
      </c>
      <c r="C10" s="100">
        <v>42919</v>
      </c>
      <c r="D10" s="114" t="s">
        <v>86</v>
      </c>
      <c r="E10" s="115" t="s">
        <v>51</v>
      </c>
      <c r="F10" s="115" t="s">
        <v>51</v>
      </c>
      <c r="G10" s="115" t="s">
        <v>86</v>
      </c>
      <c r="H10" s="115" t="s">
        <v>51</v>
      </c>
      <c r="I10" s="498" t="s">
        <v>51</v>
      </c>
      <c r="J10" s="115" t="s">
        <v>51</v>
      </c>
      <c r="K10" s="59" t="s">
        <v>51</v>
      </c>
      <c r="L10" s="59" t="s">
        <v>51</v>
      </c>
      <c r="M10" s="51">
        <v>24.5</v>
      </c>
      <c r="N10" s="64">
        <v>21.5</v>
      </c>
      <c r="O10" s="59" t="s">
        <v>51</v>
      </c>
      <c r="P10" s="59" t="s">
        <v>51</v>
      </c>
      <c r="Q10" s="59" t="s">
        <v>51</v>
      </c>
      <c r="R10" s="189" t="s">
        <v>51</v>
      </c>
      <c r="U10" s="107"/>
      <c r="X10" s="108"/>
      <c r="Y10" s="108"/>
      <c r="Z10" s="108"/>
      <c r="AA10" s="108"/>
      <c r="AB10" s="108"/>
      <c r="AC10" s="108"/>
      <c r="AD10" s="108"/>
      <c r="AE10" s="109"/>
      <c r="AF10" s="109"/>
      <c r="AG10" s="110"/>
    </row>
    <row r="11" spans="1:33" s="38" customFormat="1" ht="15.75" x14ac:dyDescent="0.25">
      <c r="A11" s="127" t="s">
        <v>318</v>
      </c>
      <c r="B11" s="99" t="s">
        <v>144</v>
      </c>
      <c r="C11" s="100">
        <v>42924</v>
      </c>
      <c r="D11" s="45" t="s">
        <v>86</v>
      </c>
      <c r="E11" s="115" t="s">
        <v>51</v>
      </c>
      <c r="F11" s="115" t="s">
        <v>51</v>
      </c>
      <c r="G11" s="115" t="s">
        <v>86</v>
      </c>
      <c r="H11" s="115" t="s">
        <v>51</v>
      </c>
      <c r="I11" s="498" t="s">
        <v>51</v>
      </c>
      <c r="J11" s="115" t="s">
        <v>51</v>
      </c>
      <c r="K11" s="51">
        <v>22</v>
      </c>
      <c r="L11" s="51">
        <v>70.569999999999993</v>
      </c>
      <c r="M11" s="51">
        <v>18</v>
      </c>
      <c r="N11" s="64">
        <v>12.9</v>
      </c>
      <c r="O11" s="59" t="s">
        <v>51</v>
      </c>
      <c r="P11" s="59" t="s">
        <v>51</v>
      </c>
      <c r="Q11" s="59" t="s">
        <v>51</v>
      </c>
      <c r="R11" s="189" t="s">
        <v>51</v>
      </c>
      <c r="U11" s="107"/>
      <c r="X11" s="108"/>
      <c r="Y11" s="108"/>
      <c r="Z11" s="108"/>
      <c r="AA11" s="108"/>
      <c r="AB11" s="108"/>
      <c r="AC11" s="108"/>
      <c r="AD11" s="108"/>
      <c r="AE11" s="109"/>
      <c r="AF11" s="109"/>
      <c r="AG11" s="110"/>
    </row>
    <row r="12" spans="1:33" s="38" customFormat="1" ht="15.75" x14ac:dyDescent="0.25">
      <c r="A12" s="127" t="s">
        <v>319</v>
      </c>
      <c r="B12" s="99" t="s">
        <v>152</v>
      </c>
      <c r="C12" s="100">
        <v>42925</v>
      </c>
      <c r="D12" s="114" t="s">
        <v>86</v>
      </c>
      <c r="E12" s="115" t="s">
        <v>51</v>
      </c>
      <c r="F12" s="115" t="s">
        <v>51</v>
      </c>
      <c r="G12" s="115" t="s">
        <v>86</v>
      </c>
      <c r="H12" s="115" t="s">
        <v>51</v>
      </c>
      <c r="I12" s="498" t="s">
        <v>51</v>
      </c>
      <c r="J12" s="115" t="s">
        <v>51</v>
      </c>
      <c r="K12" s="51">
        <v>17.670000000000002</v>
      </c>
      <c r="L12" s="51">
        <v>73.33</v>
      </c>
      <c r="M12" s="51">
        <v>23</v>
      </c>
      <c r="N12" s="64">
        <v>21.3</v>
      </c>
      <c r="O12" s="59" t="s">
        <v>51</v>
      </c>
      <c r="P12" s="59" t="s">
        <v>51</v>
      </c>
      <c r="Q12" s="59" t="s">
        <v>51</v>
      </c>
      <c r="R12" s="189" t="s">
        <v>51</v>
      </c>
      <c r="U12" s="107"/>
      <c r="X12" s="108"/>
      <c r="Y12" s="108"/>
      <c r="Z12" s="108"/>
      <c r="AA12" s="108"/>
      <c r="AB12" s="108"/>
      <c r="AC12" s="108"/>
      <c r="AD12" s="108"/>
      <c r="AE12" s="109"/>
      <c r="AF12" s="109"/>
      <c r="AG12" s="110"/>
    </row>
    <row r="13" spans="1:33" s="38" customFormat="1" ht="15.75" x14ac:dyDescent="0.25">
      <c r="A13" s="127" t="s">
        <v>320</v>
      </c>
      <c r="B13" s="99" t="s">
        <v>153</v>
      </c>
      <c r="C13" s="100">
        <v>42926</v>
      </c>
      <c r="D13" s="45" t="s">
        <v>86</v>
      </c>
      <c r="E13" s="115" t="s">
        <v>51</v>
      </c>
      <c r="F13" s="115" t="s">
        <v>51</v>
      </c>
      <c r="G13" s="115" t="s">
        <v>86</v>
      </c>
      <c r="H13" s="115" t="s">
        <v>51</v>
      </c>
      <c r="I13" s="498" t="s">
        <v>51</v>
      </c>
      <c r="J13" s="115" t="s">
        <v>51</v>
      </c>
      <c r="K13" s="51">
        <v>22</v>
      </c>
      <c r="L13" s="51">
        <v>70.67</v>
      </c>
      <c r="M13" s="51">
        <v>22.1</v>
      </c>
      <c r="N13" s="64">
        <v>18</v>
      </c>
      <c r="O13" s="59" t="s">
        <v>51</v>
      </c>
      <c r="P13" s="59" t="s">
        <v>51</v>
      </c>
      <c r="Q13" s="59" t="s">
        <v>51</v>
      </c>
      <c r="R13" s="189" t="s">
        <v>51</v>
      </c>
      <c r="U13" s="107"/>
      <c r="X13" s="108"/>
      <c r="Y13" s="108"/>
      <c r="Z13" s="108"/>
      <c r="AA13" s="108"/>
      <c r="AB13" s="108"/>
      <c r="AC13" s="108"/>
      <c r="AD13" s="108"/>
      <c r="AE13" s="109"/>
      <c r="AF13" s="109"/>
      <c r="AG13" s="110"/>
    </row>
    <row r="14" spans="1:33" s="38" customFormat="1" ht="15.75" x14ac:dyDescent="0.25">
      <c r="A14" s="127" t="s">
        <v>321</v>
      </c>
      <c r="B14" s="99" t="s">
        <v>157</v>
      </c>
      <c r="C14" s="100">
        <v>42928</v>
      </c>
      <c r="D14" s="114" t="s">
        <v>86</v>
      </c>
      <c r="E14" s="115" t="s">
        <v>51</v>
      </c>
      <c r="F14" s="115" t="s">
        <v>51</v>
      </c>
      <c r="G14" s="115" t="s">
        <v>86</v>
      </c>
      <c r="H14" s="115" t="s">
        <v>51</v>
      </c>
      <c r="I14" s="498" t="s">
        <v>51</v>
      </c>
      <c r="J14" s="115" t="s">
        <v>51</v>
      </c>
      <c r="K14" s="51">
        <v>10.33</v>
      </c>
      <c r="L14" s="51">
        <v>62.67</v>
      </c>
      <c r="M14" s="51">
        <v>14.7</v>
      </c>
      <c r="N14" s="64">
        <v>10.5</v>
      </c>
      <c r="O14" s="59" t="s">
        <v>51</v>
      </c>
      <c r="P14" s="59" t="s">
        <v>51</v>
      </c>
      <c r="Q14" s="59" t="s">
        <v>51</v>
      </c>
      <c r="R14" s="189" t="s">
        <v>51</v>
      </c>
      <c r="U14" s="107"/>
      <c r="X14" s="108"/>
      <c r="Y14" s="108"/>
      <c r="Z14" s="108"/>
      <c r="AA14" s="108"/>
      <c r="AB14" s="108"/>
      <c r="AC14" s="108"/>
      <c r="AD14" s="108"/>
      <c r="AE14" s="109"/>
      <c r="AF14" s="109"/>
      <c r="AG14" s="110"/>
    </row>
    <row r="15" spans="1:33" s="38" customFormat="1" ht="15.75" x14ac:dyDescent="0.25">
      <c r="A15" s="127" t="s">
        <v>322</v>
      </c>
      <c r="B15" s="99" t="s">
        <v>68</v>
      </c>
      <c r="C15" s="100">
        <v>42931</v>
      </c>
      <c r="D15" s="45" t="s">
        <v>86</v>
      </c>
      <c r="E15" s="115" t="s">
        <v>51</v>
      </c>
      <c r="F15" s="115" t="s">
        <v>51</v>
      </c>
      <c r="G15" s="115" t="s">
        <v>86</v>
      </c>
      <c r="H15" s="115" t="s">
        <v>51</v>
      </c>
      <c r="I15" s="498" t="s">
        <v>51</v>
      </c>
      <c r="J15" s="115" t="s">
        <v>51</v>
      </c>
      <c r="K15" s="51">
        <v>16</v>
      </c>
      <c r="L15" s="51">
        <v>57.67</v>
      </c>
      <c r="M15" s="51">
        <v>15.3</v>
      </c>
      <c r="N15" s="64">
        <v>10.199999999999999</v>
      </c>
      <c r="O15" s="59" t="s">
        <v>51</v>
      </c>
      <c r="P15" s="59" t="s">
        <v>51</v>
      </c>
      <c r="Q15" s="59" t="s">
        <v>51</v>
      </c>
      <c r="R15" s="189" t="s">
        <v>51</v>
      </c>
      <c r="U15" s="107"/>
      <c r="X15" s="108"/>
      <c r="Y15" s="108"/>
      <c r="Z15" s="108"/>
      <c r="AA15" s="108"/>
      <c r="AB15" s="108"/>
      <c r="AC15" s="108"/>
      <c r="AD15" s="108"/>
      <c r="AE15" s="109"/>
      <c r="AF15" s="109"/>
      <c r="AG15" s="110"/>
    </row>
    <row r="16" spans="1:33" s="38" customFormat="1" ht="15.75" x14ac:dyDescent="0.25">
      <c r="A16" s="127" t="s">
        <v>323</v>
      </c>
      <c r="B16" s="99" t="s">
        <v>168</v>
      </c>
      <c r="C16" s="100">
        <v>42933</v>
      </c>
      <c r="D16" s="114" t="s">
        <v>86</v>
      </c>
      <c r="E16" s="115" t="s">
        <v>51</v>
      </c>
      <c r="F16" s="115" t="s">
        <v>51</v>
      </c>
      <c r="G16" s="115" t="s">
        <v>86</v>
      </c>
      <c r="H16" s="115" t="s">
        <v>51</v>
      </c>
      <c r="I16" s="498" t="s">
        <v>51</v>
      </c>
      <c r="J16" s="115" t="s">
        <v>51</v>
      </c>
      <c r="K16" s="51">
        <v>13</v>
      </c>
      <c r="L16" s="51">
        <v>46.33</v>
      </c>
      <c r="M16" s="51">
        <v>22.75</v>
      </c>
      <c r="N16" s="64">
        <v>19.45</v>
      </c>
      <c r="O16" s="59" t="s">
        <v>51</v>
      </c>
      <c r="P16" s="59" t="s">
        <v>51</v>
      </c>
      <c r="Q16" s="59" t="s">
        <v>51</v>
      </c>
      <c r="R16" s="189" t="s">
        <v>51</v>
      </c>
      <c r="U16" s="107"/>
      <c r="X16" s="108"/>
      <c r="Y16" s="108"/>
      <c r="Z16" s="108"/>
      <c r="AA16" s="108"/>
      <c r="AB16" s="108"/>
      <c r="AC16" s="108"/>
      <c r="AD16" s="108"/>
      <c r="AE16" s="109"/>
      <c r="AF16" s="109"/>
      <c r="AG16" s="110"/>
    </row>
    <row r="17" spans="1:33" s="38" customFormat="1" ht="15.75" x14ac:dyDescent="0.25">
      <c r="A17" s="127" t="s">
        <v>324</v>
      </c>
      <c r="B17" s="99" t="s">
        <v>170</v>
      </c>
      <c r="C17" s="100">
        <v>42934</v>
      </c>
      <c r="D17" s="45" t="s">
        <v>86</v>
      </c>
      <c r="E17" s="115" t="s">
        <v>51</v>
      </c>
      <c r="F17" s="115" t="s">
        <v>51</v>
      </c>
      <c r="G17" s="115" t="s">
        <v>86</v>
      </c>
      <c r="H17" s="115" t="s">
        <v>51</v>
      </c>
      <c r="I17" s="498" t="s">
        <v>51</v>
      </c>
      <c r="J17" s="115" t="s">
        <v>51</v>
      </c>
      <c r="K17" s="51">
        <v>13.67</v>
      </c>
      <c r="L17" s="51">
        <v>54.67</v>
      </c>
      <c r="M17" s="51">
        <v>14.3</v>
      </c>
      <c r="N17" s="64">
        <v>9.6999999999999993</v>
      </c>
      <c r="O17" s="59" t="s">
        <v>51</v>
      </c>
      <c r="P17" s="59" t="s">
        <v>51</v>
      </c>
      <c r="Q17" s="59" t="s">
        <v>51</v>
      </c>
      <c r="R17" s="189" t="s">
        <v>51</v>
      </c>
      <c r="U17" s="107"/>
      <c r="X17" s="108"/>
      <c r="Y17" s="108"/>
      <c r="Z17" s="108"/>
      <c r="AA17" s="108"/>
      <c r="AB17" s="108"/>
      <c r="AC17" s="108"/>
      <c r="AD17" s="108"/>
      <c r="AE17" s="109"/>
      <c r="AF17" s="109"/>
      <c r="AG17" s="110"/>
    </row>
    <row r="18" spans="1:33" s="38" customFormat="1" ht="15.75" x14ac:dyDescent="0.25">
      <c r="A18" s="127" t="s">
        <v>325</v>
      </c>
      <c r="B18" s="99" t="s">
        <v>63</v>
      </c>
      <c r="C18" s="100">
        <v>42937</v>
      </c>
      <c r="D18" s="114" t="s">
        <v>86</v>
      </c>
      <c r="E18" s="115" t="s">
        <v>51</v>
      </c>
      <c r="F18" s="115" t="s">
        <v>51</v>
      </c>
      <c r="G18" s="115" t="s">
        <v>86</v>
      </c>
      <c r="H18" s="115" t="s">
        <v>51</v>
      </c>
      <c r="I18" s="498" t="s">
        <v>51</v>
      </c>
      <c r="J18" s="115" t="s">
        <v>51</v>
      </c>
      <c r="K18" s="51">
        <v>12.33</v>
      </c>
      <c r="L18" s="51">
        <v>61</v>
      </c>
      <c r="M18" s="51">
        <v>19.100000000000001</v>
      </c>
      <c r="N18" s="64">
        <v>14.4</v>
      </c>
      <c r="O18" s="59" t="s">
        <v>51</v>
      </c>
      <c r="P18" s="59" t="s">
        <v>51</v>
      </c>
      <c r="Q18" s="59" t="s">
        <v>51</v>
      </c>
      <c r="R18" s="189" t="s">
        <v>51</v>
      </c>
      <c r="U18" s="107"/>
      <c r="X18" s="108"/>
      <c r="Y18" s="108"/>
      <c r="Z18" s="108"/>
      <c r="AA18" s="108"/>
      <c r="AB18" s="108"/>
      <c r="AC18" s="108"/>
      <c r="AD18" s="108"/>
      <c r="AE18" s="109"/>
      <c r="AF18" s="109"/>
      <c r="AG18" s="110"/>
    </row>
    <row r="19" spans="1:33" s="38" customFormat="1" ht="15.75" x14ac:dyDescent="0.25">
      <c r="A19" s="127" t="s">
        <v>326</v>
      </c>
      <c r="B19" s="99" t="s">
        <v>190</v>
      </c>
      <c r="C19" s="100">
        <v>42938</v>
      </c>
      <c r="D19" s="45" t="s">
        <v>86</v>
      </c>
      <c r="E19" s="115" t="s">
        <v>51</v>
      </c>
      <c r="F19" s="115" t="s">
        <v>51</v>
      </c>
      <c r="G19" s="115" t="s">
        <v>86</v>
      </c>
      <c r="H19" s="115" t="s">
        <v>51</v>
      </c>
      <c r="I19" s="498" t="s">
        <v>51</v>
      </c>
      <c r="J19" s="115" t="s">
        <v>51</v>
      </c>
      <c r="K19" s="51">
        <v>12.5</v>
      </c>
      <c r="L19" s="51">
        <v>54.5</v>
      </c>
      <c r="M19" s="51">
        <v>14.9</v>
      </c>
      <c r="N19" s="64">
        <v>10.95</v>
      </c>
      <c r="O19" s="59" t="s">
        <v>51</v>
      </c>
      <c r="P19" s="59" t="s">
        <v>51</v>
      </c>
      <c r="Q19" s="59" t="s">
        <v>51</v>
      </c>
      <c r="R19" s="189" t="s">
        <v>51</v>
      </c>
      <c r="U19" s="107"/>
      <c r="X19" s="108"/>
      <c r="Y19" s="108"/>
      <c r="Z19" s="108"/>
      <c r="AA19" s="108"/>
      <c r="AB19" s="108"/>
      <c r="AC19" s="108"/>
      <c r="AD19" s="108"/>
      <c r="AE19" s="109"/>
      <c r="AF19" s="109"/>
      <c r="AG19" s="110"/>
    </row>
    <row r="20" spans="1:33" s="38" customFormat="1" ht="15.75" x14ac:dyDescent="0.25">
      <c r="A20" s="127" t="s">
        <v>327</v>
      </c>
      <c r="B20" s="99" t="s">
        <v>195</v>
      </c>
      <c r="C20" s="100">
        <v>42941</v>
      </c>
      <c r="D20" s="114" t="s">
        <v>86</v>
      </c>
      <c r="E20" s="115" t="s">
        <v>51</v>
      </c>
      <c r="F20" s="115" t="s">
        <v>51</v>
      </c>
      <c r="G20" s="115" t="s">
        <v>86</v>
      </c>
      <c r="H20" s="115" t="s">
        <v>51</v>
      </c>
      <c r="I20" s="498" t="s">
        <v>51</v>
      </c>
      <c r="J20" s="115" t="s">
        <v>51</v>
      </c>
      <c r="K20" s="51">
        <v>18</v>
      </c>
      <c r="L20" s="51">
        <v>63.33</v>
      </c>
      <c r="M20" s="51">
        <v>14.15</v>
      </c>
      <c r="N20" s="64">
        <v>9.4</v>
      </c>
      <c r="O20" s="59" t="s">
        <v>51</v>
      </c>
      <c r="P20" s="59" t="s">
        <v>51</v>
      </c>
      <c r="Q20" s="59" t="s">
        <v>51</v>
      </c>
      <c r="R20" s="189" t="s">
        <v>51</v>
      </c>
      <c r="U20" s="107"/>
      <c r="X20" s="108"/>
      <c r="Y20" s="108"/>
      <c r="Z20" s="108"/>
      <c r="AA20" s="108"/>
      <c r="AB20" s="108"/>
      <c r="AC20" s="108"/>
      <c r="AD20" s="108"/>
      <c r="AE20" s="109"/>
      <c r="AF20" s="109"/>
      <c r="AG20" s="110"/>
    </row>
    <row r="21" spans="1:33" s="38" customFormat="1" ht="15.75" x14ac:dyDescent="0.25">
      <c r="A21" s="126" t="s">
        <v>328</v>
      </c>
      <c r="B21" s="112" t="s">
        <v>199</v>
      </c>
      <c r="C21" s="81">
        <v>42942</v>
      </c>
      <c r="D21" s="45" t="s">
        <v>86</v>
      </c>
      <c r="E21" s="115" t="s">
        <v>51</v>
      </c>
      <c r="F21" s="115" t="s">
        <v>51</v>
      </c>
      <c r="G21" s="115" t="s">
        <v>86</v>
      </c>
      <c r="H21" s="115" t="s">
        <v>51</v>
      </c>
      <c r="I21" s="498" t="s">
        <v>51</v>
      </c>
      <c r="J21" s="115" t="s">
        <v>51</v>
      </c>
      <c r="K21" s="51">
        <v>16.670000000000002</v>
      </c>
      <c r="L21" s="51">
        <v>72</v>
      </c>
      <c r="M21" s="51">
        <v>18.079999999999998</v>
      </c>
      <c r="N21" s="64">
        <v>15.5</v>
      </c>
      <c r="O21" s="59" t="s">
        <v>51</v>
      </c>
      <c r="P21" s="59" t="s">
        <v>51</v>
      </c>
      <c r="Q21" s="59" t="s">
        <v>51</v>
      </c>
      <c r="R21" s="189" t="s">
        <v>51</v>
      </c>
      <c r="U21" s="107"/>
      <c r="X21" s="108"/>
      <c r="Y21" s="108"/>
      <c r="Z21" s="108"/>
      <c r="AA21" s="108"/>
      <c r="AB21" s="108"/>
      <c r="AC21" s="108"/>
      <c r="AD21" s="108"/>
      <c r="AE21" s="109"/>
      <c r="AF21" s="109"/>
      <c r="AG21" s="110"/>
    </row>
    <row r="22" spans="1:33" s="38" customFormat="1" ht="15.75" x14ac:dyDescent="0.25">
      <c r="A22" s="126" t="s">
        <v>329</v>
      </c>
      <c r="B22" s="112" t="s">
        <v>200</v>
      </c>
      <c r="C22" s="81">
        <v>42943</v>
      </c>
      <c r="D22" s="114" t="s">
        <v>86</v>
      </c>
      <c r="E22" s="115" t="s">
        <v>51</v>
      </c>
      <c r="F22" s="115" t="s">
        <v>51</v>
      </c>
      <c r="G22" s="115" t="s">
        <v>86</v>
      </c>
      <c r="H22" s="115" t="s">
        <v>51</v>
      </c>
      <c r="I22" s="498" t="s">
        <v>51</v>
      </c>
      <c r="J22" s="115" t="s">
        <v>51</v>
      </c>
      <c r="K22" s="51">
        <v>16.5</v>
      </c>
      <c r="L22" s="51">
        <v>94</v>
      </c>
      <c r="M22" s="51">
        <v>21</v>
      </c>
      <c r="N22" s="64">
        <v>18</v>
      </c>
      <c r="O22" s="59" t="s">
        <v>51</v>
      </c>
      <c r="P22" s="59" t="s">
        <v>51</v>
      </c>
      <c r="Q22" s="59" t="s">
        <v>51</v>
      </c>
      <c r="R22" s="189" t="s">
        <v>51</v>
      </c>
      <c r="U22" s="107"/>
      <c r="X22" s="108"/>
      <c r="Y22" s="108"/>
      <c r="Z22" s="108"/>
      <c r="AA22" s="108"/>
      <c r="AB22" s="108"/>
      <c r="AC22" s="108"/>
      <c r="AD22" s="108"/>
      <c r="AE22" s="109"/>
      <c r="AF22" s="109"/>
      <c r="AG22" s="110"/>
    </row>
    <row r="23" spans="1:33" ht="15.75" x14ac:dyDescent="0.25">
      <c r="A23" s="126" t="s">
        <v>330</v>
      </c>
      <c r="B23" s="112" t="s">
        <v>145</v>
      </c>
      <c r="C23" s="113">
        <v>42943</v>
      </c>
      <c r="D23" s="45" t="s">
        <v>86</v>
      </c>
      <c r="E23" s="8" t="s">
        <v>203</v>
      </c>
      <c r="F23" s="115" t="s">
        <v>51</v>
      </c>
      <c r="G23" s="115" t="s">
        <v>86</v>
      </c>
      <c r="H23" s="115" t="s">
        <v>51</v>
      </c>
      <c r="I23" s="498" t="s">
        <v>51</v>
      </c>
      <c r="J23" s="115" t="s">
        <v>51</v>
      </c>
      <c r="K23" s="59" t="s">
        <v>51</v>
      </c>
      <c r="L23" s="59" t="s">
        <v>51</v>
      </c>
      <c r="M23" s="51">
        <v>17</v>
      </c>
      <c r="N23" s="64">
        <v>10.199999999999999</v>
      </c>
      <c r="O23" s="8">
        <v>84</v>
      </c>
      <c r="P23" s="8">
        <v>76</v>
      </c>
      <c r="Q23" s="8">
        <v>75</v>
      </c>
      <c r="R23" s="121">
        <v>56</v>
      </c>
    </row>
    <row r="24" spans="1:33" s="38" customFormat="1" ht="15.75" x14ac:dyDescent="0.25">
      <c r="A24" s="126" t="s">
        <v>331</v>
      </c>
      <c r="B24" s="112" t="s">
        <v>58</v>
      </c>
      <c r="C24" s="13">
        <v>42893</v>
      </c>
      <c r="D24" s="114" t="s">
        <v>86</v>
      </c>
      <c r="E24" s="12" t="s">
        <v>51</v>
      </c>
      <c r="F24" s="12" t="s">
        <v>51</v>
      </c>
      <c r="G24" s="12" t="s">
        <v>86</v>
      </c>
      <c r="H24" s="12" t="s">
        <v>51</v>
      </c>
      <c r="I24" s="499" t="s">
        <v>51</v>
      </c>
      <c r="J24" s="12" t="s">
        <v>51</v>
      </c>
      <c r="K24" s="54">
        <v>7.75</v>
      </c>
      <c r="L24" s="54">
        <v>69.33</v>
      </c>
      <c r="M24" s="54">
        <v>19.8</v>
      </c>
      <c r="N24" s="54">
        <v>15.5</v>
      </c>
      <c r="O24" s="50" t="s">
        <v>51</v>
      </c>
      <c r="P24" s="50" t="s">
        <v>51</v>
      </c>
      <c r="Q24" s="50" t="s">
        <v>51</v>
      </c>
      <c r="R24" s="140" t="s">
        <v>51</v>
      </c>
      <c r="U24" s="107"/>
      <c r="X24" s="108"/>
      <c r="Y24" s="108"/>
      <c r="Z24" s="108"/>
      <c r="AA24" s="108"/>
      <c r="AB24" s="108"/>
      <c r="AC24" s="108"/>
      <c r="AD24" s="108"/>
      <c r="AE24" s="109"/>
      <c r="AF24" s="109"/>
      <c r="AG24" s="110"/>
    </row>
    <row r="25" spans="1:33" x14ac:dyDescent="0.25">
      <c r="A25" s="190" t="s">
        <v>332</v>
      </c>
      <c r="B25" s="12" t="s">
        <v>88</v>
      </c>
      <c r="C25" s="13">
        <v>42894</v>
      </c>
      <c r="D25" s="12" t="s">
        <v>86</v>
      </c>
      <c r="E25" s="12" t="s">
        <v>51</v>
      </c>
      <c r="F25" s="12" t="s">
        <v>51</v>
      </c>
      <c r="G25" s="12" t="s">
        <v>86</v>
      </c>
      <c r="H25" s="12">
        <v>0</v>
      </c>
      <c r="I25" s="499">
        <v>1</v>
      </c>
      <c r="J25" s="12">
        <v>0</v>
      </c>
      <c r="K25" s="50">
        <v>13</v>
      </c>
      <c r="L25" s="50">
        <v>61</v>
      </c>
      <c r="M25" s="50">
        <v>11.14</v>
      </c>
      <c r="N25" s="50">
        <v>7.3</v>
      </c>
      <c r="O25" s="50" t="s">
        <v>51</v>
      </c>
      <c r="P25" s="50" t="s">
        <v>51</v>
      </c>
      <c r="Q25" s="50" t="s">
        <v>51</v>
      </c>
      <c r="R25" s="140" t="s">
        <v>51</v>
      </c>
    </row>
    <row r="26" spans="1:33" x14ac:dyDescent="0.25">
      <c r="A26" s="131" t="s">
        <v>333</v>
      </c>
      <c r="B26" s="18" t="s">
        <v>58</v>
      </c>
      <c r="C26" s="39">
        <v>42894</v>
      </c>
      <c r="D26" s="111" t="s">
        <v>86</v>
      </c>
      <c r="E26" s="20" t="s">
        <v>51</v>
      </c>
      <c r="F26" s="20" t="s">
        <v>51</v>
      </c>
      <c r="G26" s="20" t="s">
        <v>86</v>
      </c>
      <c r="H26" s="20">
        <v>1</v>
      </c>
      <c r="I26" s="500">
        <v>1</v>
      </c>
      <c r="J26" s="18">
        <v>1</v>
      </c>
      <c r="K26" s="59" t="s">
        <v>51</v>
      </c>
      <c r="L26" s="59" t="s">
        <v>51</v>
      </c>
      <c r="M26" s="59" t="s">
        <v>51</v>
      </c>
      <c r="N26" s="59" t="s">
        <v>51</v>
      </c>
      <c r="O26" s="59" t="s">
        <v>51</v>
      </c>
      <c r="P26" s="59" t="s">
        <v>51</v>
      </c>
      <c r="Q26" s="59" t="s">
        <v>51</v>
      </c>
      <c r="R26" s="189" t="s">
        <v>51</v>
      </c>
    </row>
    <row r="27" spans="1:33" x14ac:dyDescent="0.25">
      <c r="A27" s="131" t="s">
        <v>334</v>
      </c>
      <c r="B27" s="8" t="s">
        <v>89</v>
      </c>
      <c r="C27" s="9">
        <v>42894</v>
      </c>
      <c r="D27" s="46" t="s">
        <v>86</v>
      </c>
      <c r="E27" s="12" t="s">
        <v>51</v>
      </c>
      <c r="F27" s="12" t="s">
        <v>51</v>
      </c>
      <c r="G27" s="12" t="s">
        <v>86</v>
      </c>
      <c r="H27" s="12">
        <v>0</v>
      </c>
      <c r="I27" s="499">
        <v>1</v>
      </c>
      <c r="J27" s="12">
        <v>0</v>
      </c>
      <c r="K27" s="50">
        <v>10</v>
      </c>
      <c r="L27" s="50">
        <v>87.67</v>
      </c>
      <c r="M27" s="50">
        <v>19.899999999999999</v>
      </c>
      <c r="N27" s="50">
        <v>13.35</v>
      </c>
      <c r="O27" s="50" t="s">
        <v>51</v>
      </c>
      <c r="P27" s="50" t="s">
        <v>51</v>
      </c>
      <c r="Q27" s="50" t="s">
        <v>51</v>
      </c>
      <c r="R27" s="140" t="s">
        <v>51</v>
      </c>
    </row>
    <row r="28" spans="1:33" ht="15.75" customHeight="1" x14ac:dyDescent="0.25">
      <c r="A28" s="131" t="s">
        <v>335</v>
      </c>
      <c r="B28" s="11" t="s">
        <v>90</v>
      </c>
      <c r="C28" s="14">
        <v>42902</v>
      </c>
      <c r="D28" s="11" t="s">
        <v>86</v>
      </c>
      <c r="E28" s="57" t="s">
        <v>51</v>
      </c>
      <c r="F28" s="57" t="s">
        <v>51</v>
      </c>
      <c r="G28" s="57" t="s">
        <v>86</v>
      </c>
      <c r="H28" s="57">
        <v>0</v>
      </c>
      <c r="I28" s="501">
        <v>1</v>
      </c>
      <c r="J28" s="58">
        <v>0</v>
      </c>
      <c r="K28" s="50">
        <v>10.33</v>
      </c>
      <c r="L28" s="50">
        <v>46.33</v>
      </c>
      <c r="M28" s="50">
        <v>17.43</v>
      </c>
      <c r="N28" s="50">
        <v>14.52</v>
      </c>
      <c r="O28" s="50" t="s">
        <v>51</v>
      </c>
      <c r="P28" s="50" t="s">
        <v>51</v>
      </c>
      <c r="Q28" s="50" t="s">
        <v>51</v>
      </c>
      <c r="R28" s="140" t="s">
        <v>51</v>
      </c>
    </row>
    <row r="29" spans="1:33" x14ac:dyDescent="0.25">
      <c r="A29" s="131" t="s">
        <v>336</v>
      </c>
      <c r="B29" s="11" t="s">
        <v>91</v>
      </c>
      <c r="C29" s="14">
        <v>42905</v>
      </c>
      <c r="D29" s="57" t="s">
        <v>86</v>
      </c>
      <c r="E29" s="57" t="s">
        <v>51</v>
      </c>
      <c r="F29" s="57" t="s">
        <v>51</v>
      </c>
      <c r="G29" s="57" t="s">
        <v>86</v>
      </c>
      <c r="H29" s="57">
        <v>1</v>
      </c>
      <c r="I29" s="502">
        <v>1</v>
      </c>
      <c r="J29" s="47">
        <v>1</v>
      </c>
      <c r="K29" s="50">
        <v>19</v>
      </c>
      <c r="L29" s="50">
        <v>60</v>
      </c>
      <c r="M29" s="50">
        <v>22.03</v>
      </c>
      <c r="N29" s="50">
        <v>17.5</v>
      </c>
      <c r="O29" s="50" t="s">
        <v>51</v>
      </c>
      <c r="P29" s="50" t="s">
        <v>51</v>
      </c>
      <c r="Q29" s="50" t="s">
        <v>51</v>
      </c>
      <c r="R29" s="140" t="s">
        <v>51</v>
      </c>
    </row>
    <row r="30" spans="1:33" x14ac:dyDescent="0.25">
      <c r="A30" s="131" t="s">
        <v>268</v>
      </c>
      <c r="B30" s="11" t="s">
        <v>93</v>
      </c>
      <c r="C30" s="9">
        <v>42906</v>
      </c>
      <c r="D30" s="11" t="s">
        <v>94</v>
      </c>
      <c r="E30" s="10">
        <v>3.472222222222222E-3</v>
      </c>
      <c r="F30" s="57" t="s">
        <v>51</v>
      </c>
      <c r="G30" s="11" t="s">
        <v>95</v>
      </c>
      <c r="H30" s="57">
        <v>2</v>
      </c>
      <c r="I30" s="499">
        <v>1</v>
      </c>
      <c r="J30" s="45">
        <v>0</v>
      </c>
      <c r="K30" s="50">
        <v>12.34</v>
      </c>
      <c r="L30" s="50">
        <v>52.3</v>
      </c>
      <c r="M30" s="50">
        <v>24.6</v>
      </c>
      <c r="N30" s="50">
        <v>18.059999999999999</v>
      </c>
      <c r="O30" s="50">
        <v>73</v>
      </c>
      <c r="P30" s="50">
        <v>67</v>
      </c>
      <c r="Q30" s="50">
        <v>67</v>
      </c>
      <c r="R30" s="140">
        <v>50</v>
      </c>
    </row>
    <row r="31" spans="1:33" x14ac:dyDescent="0.25">
      <c r="A31" s="131" t="s">
        <v>337</v>
      </c>
      <c r="B31" s="11" t="s">
        <v>96</v>
      </c>
      <c r="C31" s="9">
        <v>42906</v>
      </c>
      <c r="D31" s="11" t="s">
        <v>86</v>
      </c>
      <c r="E31" s="12" t="s">
        <v>51</v>
      </c>
      <c r="F31" s="57" t="s">
        <v>51</v>
      </c>
      <c r="G31" s="57" t="s">
        <v>86</v>
      </c>
      <c r="H31" s="57">
        <v>0</v>
      </c>
      <c r="I31" s="499">
        <v>1</v>
      </c>
      <c r="J31" s="45">
        <v>0</v>
      </c>
      <c r="K31" s="50">
        <v>22.33</v>
      </c>
      <c r="L31" s="50">
        <v>64.33</v>
      </c>
      <c r="M31" s="50">
        <v>15.2</v>
      </c>
      <c r="N31" s="50">
        <v>8.99</v>
      </c>
      <c r="O31" s="50" t="s">
        <v>51</v>
      </c>
      <c r="P31" s="50" t="s">
        <v>51</v>
      </c>
      <c r="Q31" s="50" t="s">
        <v>51</v>
      </c>
      <c r="R31" s="140" t="s">
        <v>51</v>
      </c>
    </row>
    <row r="32" spans="1:33" x14ac:dyDescent="0.25">
      <c r="A32" s="131" t="s">
        <v>341</v>
      </c>
      <c r="B32" s="8" t="s">
        <v>99</v>
      </c>
      <c r="C32" s="9">
        <v>42909</v>
      </c>
      <c r="D32" s="12" t="s">
        <v>86</v>
      </c>
      <c r="E32" s="12" t="s">
        <v>51</v>
      </c>
      <c r="F32" s="57" t="s">
        <v>51</v>
      </c>
      <c r="G32" s="57" t="s">
        <v>86</v>
      </c>
      <c r="H32" s="57">
        <v>1</v>
      </c>
      <c r="I32" s="503">
        <v>1</v>
      </c>
      <c r="J32" s="46">
        <v>1</v>
      </c>
      <c r="K32" s="50">
        <v>11</v>
      </c>
      <c r="L32" s="50">
        <v>53.67</v>
      </c>
      <c r="M32" s="50">
        <v>22.75</v>
      </c>
      <c r="N32" s="50">
        <v>19.899999999999999</v>
      </c>
      <c r="O32" s="50" t="s">
        <v>51</v>
      </c>
      <c r="P32" s="50" t="s">
        <v>51</v>
      </c>
      <c r="Q32" s="50" t="s">
        <v>51</v>
      </c>
      <c r="R32" s="140" t="s">
        <v>51</v>
      </c>
    </row>
    <row r="33" spans="1:18" x14ac:dyDescent="0.25">
      <c r="A33" s="191" t="s">
        <v>181</v>
      </c>
      <c r="B33" s="11" t="s">
        <v>102</v>
      </c>
      <c r="C33" s="9">
        <v>42910</v>
      </c>
      <c r="D33" s="11" t="s">
        <v>86</v>
      </c>
      <c r="E33" s="16">
        <v>1.4583333333333332E-2</v>
      </c>
      <c r="F33" s="57" t="s">
        <v>51</v>
      </c>
      <c r="G33" s="57" t="s">
        <v>86</v>
      </c>
      <c r="H33" s="57">
        <v>0</v>
      </c>
      <c r="I33" s="499">
        <v>1</v>
      </c>
      <c r="J33" s="45">
        <v>0</v>
      </c>
      <c r="K33" s="50">
        <v>17.329999999999998</v>
      </c>
      <c r="L33" s="50">
        <v>63.67</v>
      </c>
      <c r="M33" s="50">
        <v>9.93</v>
      </c>
      <c r="N33" s="50">
        <v>6.15</v>
      </c>
      <c r="O33" s="50" t="s">
        <v>51</v>
      </c>
      <c r="P33" s="50" t="s">
        <v>51</v>
      </c>
      <c r="Q33" s="50" t="s">
        <v>51</v>
      </c>
      <c r="R33" s="140" t="s">
        <v>51</v>
      </c>
    </row>
    <row r="34" spans="1:18" x14ac:dyDescent="0.25">
      <c r="A34" s="131" t="s">
        <v>338</v>
      </c>
      <c r="B34" s="11" t="s">
        <v>108</v>
      </c>
      <c r="C34" s="9">
        <v>42911</v>
      </c>
      <c r="D34" s="11" t="s">
        <v>94</v>
      </c>
      <c r="E34" s="180">
        <v>7.6388888888888895E-2</v>
      </c>
      <c r="F34" s="57" t="s">
        <v>107</v>
      </c>
      <c r="G34" s="57" t="s">
        <v>86</v>
      </c>
      <c r="H34" s="57">
        <v>2</v>
      </c>
      <c r="I34" s="499">
        <v>1</v>
      </c>
      <c r="J34" s="45">
        <v>0</v>
      </c>
      <c r="K34" s="50">
        <v>15.33</v>
      </c>
      <c r="L34" s="50">
        <v>67</v>
      </c>
      <c r="M34" s="50" t="s">
        <v>278</v>
      </c>
      <c r="N34" s="50" t="s">
        <v>278</v>
      </c>
      <c r="O34" s="50" t="s">
        <v>51</v>
      </c>
      <c r="P34" s="50" t="s">
        <v>51</v>
      </c>
      <c r="Q34" s="50" t="s">
        <v>51</v>
      </c>
      <c r="R34" s="140" t="s">
        <v>51</v>
      </c>
    </row>
    <row r="35" spans="1:18" s="23" customFormat="1" x14ac:dyDescent="0.25">
      <c r="A35" s="131" t="s">
        <v>339</v>
      </c>
      <c r="B35" s="37" t="s">
        <v>113</v>
      </c>
      <c r="C35" s="34">
        <v>42912</v>
      </c>
      <c r="D35" s="35" t="s">
        <v>86</v>
      </c>
      <c r="E35" s="180">
        <v>7.6388888888888895E-2</v>
      </c>
      <c r="F35" s="57" t="s">
        <v>51</v>
      </c>
      <c r="G35" s="57" t="s">
        <v>86</v>
      </c>
      <c r="H35" s="57">
        <v>1</v>
      </c>
      <c r="I35" s="503">
        <v>1</v>
      </c>
      <c r="J35" s="46">
        <v>0</v>
      </c>
      <c r="K35" s="59" t="s">
        <v>51</v>
      </c>
      <c r="L35" s="59" t="s">
        <v>51</v>
      </c>
      <c r="M35" s="59" t="s">
        <v>51</v>
      </c>
      <c r="N35" s="59" t="s">
        <v>51</v>
      </c>
      <c r="O35" s="59" t="s">
        <v>51</v>
      </c>
      <c r="P35" s="59" t="s">
        <v>51</v>
      </c>
      <c r="Q35" s="59" t="s">
        <v>51</v>
      </c>
      <c r="R35" s="189" t="s">
        <v>51</v>
      </c>
    </row>
    <row r="36" spans="1:18" x14ac:dyDescent="0.25">
      <c r="A36" s="131" t="s">
        <v>340</v>
      </c>
      <c r="B36" s="8" t="s">
        <v>115</v>
      </c>
      <c r="C36" s="9">
        <v>42913</v>
      </c>
      <c r="D36" s="8" t="s">
        <v>94</v>
      </c>
      <c r="E36" s="19">
        <v>0.98958333333333337</v>
      </c>
      <c r="F36" s="11" t="s">
        <v>107</v>
      </c>
      <c r="G36" s="11" t="s">
        <v>86</v>
      </c>
      <c r="H36" s="11">
        <v>2</v>
      </c>
      <c r="I36" s="503">
        <v>1</v>
      </c>
      <c r="J36" s="46">
        <v>1</v>
      </c>
      <c r="K36" s="50">
        <v>16.329999999999998</v>
      </c>
      <c r="L36" s="50">
        <v>65.67</v>
      </c>
      <c r="M36" s="50">
        <v>15.3</v>
      </c>
      <c r="N36" s="50">
        <v>8.1999999999999993</v>
      </c>
      <c r="O36" s="50" t="s">
        <v>51</v>
      </c>
      <c r="P36" s="50" t="s">
        <v>51</v>
      </c>
      <c r="Q36" s="50" t="s">
        <v>51</v>
      </c>
      <c r="R36" s="140" t="s">
        <v>51</v>
      </c>
    </row>
    <row r="37" spans="1:18" x14ac:dyDescent="0.25">
      <c r="A37" s="132" t="s">
        <v>182</v>
      </c>
      <c r="B37" s="35" t="s">
        <v>65</v>
      </c>
      <c r="C37" s="34">
        <v>42917</v>
      </c>
      <c r="D37" s="35" t="s">
        <v>86</v>
      </c>
      <c r="E37" s="59" t="s">
        <v>51</v>
      </c>
      <c r="F37" s="59" t="s">
        <v>51</v>
      </c>
      <c r="G37" s="59" t="s">
        <v>86</v>
      </c>
      <c r="H37" s="59">
        <v>1</v>
      </c>
      <c r="I37" s="503">
        <v>1</v>
      </c>
      <c r="J37" s="55">
        <v>0</v>
      </c>
      <c r="K37" s="54">
        <v>17.670000000000002</v>
      </c>
      <c r="L37" s="54">
        <v>52.33</v>
      </c>
      <c r="M37" s="54">
        <v>16.899999999999999</v>
      </c>
      <c r="N37" s="54">
        <v>12.45</v>
      </c>
      <c r="O37" s="50" t="s">
        <v>51</v>
      </c>
      <c r="P37" s="50" t="s">
        <v>51</v>
      </c>
      <c r="Q37" s="50" t="s">
        <v>51</v>
      </c>
      <c r="R37" s="140" t="s">
        <v>51</v>
      </c>
    </row>
    <row r="38" spans="1:18" s="23" customFormat="1" x14ac:dyDescent="0.25">
      <c r="A38" s="131" t="s">
        <v>183</v>
      </c>
      <c r="B38" s="8" t="s">
        <v>124</v>
      </c>
      <c r="C38" s="9">
        <v>42918</v>
      </c>
      <c r="D38" s="8" t="s">
        <v>86</v>
      </c>
      <c r="E38" s="19">
        <v>6.3888888888888884E-2</v>
      </c>
      <c r="F38" s="11" t="s">
        <v>51</v>
      </c>
      <c r="G38" s="11" t="s">
        <v>86</v>
      </c>
      <c r="H38" s="11">
        <v>1</v>
      </c>
      <c r="I38" s="503">
        <v>1</v>
      </c>
      <c r="J38" s="46">
        <v>0</v>
      </c>
      <c r="K38" s="54">
        <v>15.33</v>
      </c>
      <c r="L38" s="54">
        <v>61.67</v>
      </c>
      <c r="M38" s="54">
        <v>11.3</v>
      </c>
      <c r="N38" s="54">
        <v>9.36</v>
      </c>
      <c r="O38" s="50" t="s">
        <v>51</v>
      </c>
      <c r="P38" s="50" t="s">
        <v>51</v>
      </c>
      <c r="Q38" s="50" t="s">
        <v>51</v>
      </c>
      <c r="R38" s="140" t="s">
        <v>51</v>
      </c>
    </row>
    <row r="39" spans="1:18" x14ac:dyDescent="0.25">
      <c r="A39" s="131" t="s">
        <v>184</v>
      </c>
      <c r="B39" s="8" t="s">
        <v>126</v>
      </c>
      <c r="C39" s="9">
        <v>42918</v>
      </c>
      <c r="D39" s="8" t="s">
        <v>86</v>
      </c>
      <c r="E39" s="19">
        <v>0.22291666666666665</v>
      </c>
      <c r="F39" s="11" t="s">
        <v>51</v>
      </c>
      <c r="G39" s="11" t="s">
        <v>86</v>
      </c>
      <c r="H39" s="11">
        <v>2</v>
      </c>
      <c r="I39" s="503">
        <v>1</v>
      </c>
      <c r="J39" s="46">
        <v>0</v>
      </c>
      <c r="K39" s="54">
        <v>16</v>
      </c>
      <c r="L39" s="54">
        <v>46.33</v>
      </c>
      <c r="M39" s="54">
        <v>26</v>
      </c>
      <c r="N39" s="54">
        <v>22.5</v>
      </c>
      <c r="O39" s="50" t="s">
        <v>51</v>
      </c>
      <c r="P39" s="50" t="s">
        <v>51</v>
      </c>
      <c r="Q39" s="50" t="s">
        <v>51</v>
      </c>
      <c r="R39" s="140" t="s">
        <v>51</v>
      </c>
    </row>
    <row r="40" spans="1:18" x14ac:dyDescent="0.25">
      <c r="A40" s="132" t="s">
        <v>185</v>
      </c>
      <c r="B40" s="11" t="s">
        <v>88</v>
      </c>
      <c r="C40" s="9">
        <v>42919</v>
      </c>
      <c r="D40" s="8" t="s">
        <v>86</v>
      </c>
      <c r="E40" s="19">
        <v>0.11319444444444444</v>
      </c>
      <c r="F40" s="11" t="s">
        <v>51</v>
      </c>
      <c r="G40" s="11" t="s">
        <v>86</v>
      </c>
      <c r="H40" s="11">
        <v>0</v>
      </c>
      <c r="I40" s="502">
        <v>1</v>
      </c>
      <c r="J40" s="47">
        <v>0</v>
      </c>
      <c r="K40" s="50" t="s">
        <v>51</v>
      </c>
      <c r="L40" s="50" t="s">
        <v>51</v>
      </c>
      <c r="M40" s="50" t="s">
        <v>51</v>
      </c>
      <c r="N40" s="50" t="s">
        <v>51</v>
      </c>
      <c r="O40" s="50" t="s">
        <v>51</v>
      </c>
      <c r="P40" s="50" t="s">
        <v>51</v>
      </c>
      <c r="Q40" s="50" t="s">
        <v>51</v>
      </c>
      <c r="R40" s="140" t="s">
        <v>51</v>
      </c>
    </row>
    <row r="41" spans="1:18" x14ac:dyDescent="0.25">
      <c r="A41" s="192" t="s">
        <v>342</v>
      </c>
      <c r="B41" s="8" t="s">
        <v>136</v>
      </c>
      <c r="C41" s="9">
        <v>42921</v>
      </c>
      <c r="D41" s="8" t="s">
        <v>86</v>
      </c>
      <c r="E41" s="19">
        <v>0.13194444444444445</v>
      </c>
      <c r="F41" s="11" t="s">
        <v>51</v>
      </c>
      <c r="G41" s="11" t="s">
        <v>86</v>
      </c>
      <c r="H41" s="11">
        <v>0</v>
      </c>
      <c r="I41" s="503">
        <v>1</v>
      </c>
      <c r="J41" s="46">
        <v>0</v>
      </c>
      <c r="K41" s="50">
        <v>12</v>
      </c>
      <c r="L41" s="50">
        <v>30</v>
      </c>
      <c r="M41" s="50">
        <v>9.8000000000000007</v>
      </c>
      <c r="N41" s="50">
        <v>4.25</v>
      </c>
      <c r="O41" s="50" t="s">
        <v>51</v>
      </c>
      <c r="P41" s="50" t="s">
        <v>51</v>
      </c>
      <c r="Q41" s="50" t="s">
        <v>51</v>
      </c>
      <c r="R41" s="140" t="s">
        <v>51</v>
      </c>
    </row>
    <row r="42" spans="1:18" x14ac:dyDescent="0.25">
      <c r="A42" s="132" t="s">
        <v>343</v>
      </c>
      <c r="B42" s="35" t="s">
        <v>116</v>
      </c>
      <c r="C42" s="34">
        <v>42921</v>
      </c>
      <c r="D42" s="35" t="s">
        <v>86</v>
      </c>
      <c r="E42" s="181">
        <v>0.3125</v>
      </c>
      <c r="F42" s="59" t="s">
        <v>51</v>
      </c>
      <c r="G42" s="59" t="s">
        <v>86</v>
      </c>
      <c r="H42" s="59">
        <v>1</v>
      </c>
      <c r="I42" s="503">
        <v>1</v>
      </c>
      <c r="J42" s="55">
        <v>1</v>
      </c>
      <c r="K42" s="50">
        <v>10</v>
      </c>
      <c r="L42" s="50">
        <v>45.67</v>
      </c>
      <c r="M42" s="50">
        <v>9.65</v>
      </c>
      <c r="N42" s="50">
        <v>4.5999999999999996</v>
      </c>
      <c r="O42" s="50" t="s">
        <v>51</v>
      </c>
      <c r="P42" s="50" t="s">
        <v>51</v>
      </c>
      <c r="Q42" s="50" t="s">
        <v>51</v>
      </c>
      <c r="R42" s="140" t="s">
        <v>51</v>
      </c>
    </row>
    <row r="43" spans="1:18" x14ac:dyDescent="0.25">
      <c r="A43" s="131" t="s">
        <v>155</v>
      </c>
      <c r="B43" s="17" t="s">
        <v>100</v>
      </c>
      <c r="C43" s="163">
        <v>42922</v>
      </c>
      <c r="D43" s="17" t="s">
        <v>86</v>
      </c>
      <c r="E43" s="123" t="s">
        <v>51</v>
      </c>
      <c r="F43" s="17" t="s">
        <v>51</v>
      </c>
      <c r="G43" s="17" t="s">
        <v>86</v>
      </c>
      <c r="H43" s="17">
        <v>1</v>
      </c>
      <c r="I43" s="504">
        <v>1</v>
      </c>
      <c r="J43" s="48">
        <v>1</v>
      </c>
      <c r="K43" s="59" t="s">
        <v>51</v>
      </c>
      <c r="L43" s="59" t="s">
        <v>51</v>
      </c>
      <c r="M43" s="59" t="s">
        <v>51</v>
      </c>
      <c r="N43" s="59" t="s">
        <v>51</v>
      </c>
      <c r="O43" s="59" t="s">
        <v>51</v>
      </c>
      <c r="P43" s="59" t="s">
        <v>51</v>
      </c>
      <c r="Q43" s="59" t="s">
        <v>51</v>
      </c>
      <c r="R43" s="189" t="s">
        <v>51</v>
      </c>
    </row>
    <row r="44" spans="1:18" x14ac:dyDescent="0.25">
      <c r="A44" s="192" t="s">
        <v>344</v>
      </c>
      <c r="B44" s="8" t="s">
        <v>233</v>
      </c>
      <c r="C44" s="9">
        <v>42922</v>
      </c>
      <c r="D44" s="11" t="s">
        <v>86</v>
      </c>
      <c r="E44" s="57" t="s">
        <v>51</v>
      </c>
      <c r="F44" s="57" t="s">
        <v>51</v>
      </c>
      <c r="G44" s="57" t="s">
        <v>86</v>
      </c>
      <c r="H44" s="57">
        <v>3</v>
      </c>
      <c r="I44" s="499">
        <v>1</v>
      </c>
      <c r="J44" s="45">
        <v>0</v>
      </c>
      <c r="K44" s="50">
        <v>15</v>
      </c>
      <c r="L44" s="50">
        <v>55</v>
      </c>
      <c r="M44" s="50">
        <v>26.33</v>
      </c>
      <c r="N44" s="50">
        <v>23.6</v>
      </c>
      <c r="O44" s="50" t="s">
        <v>51</v>
      </c>
      <c r="P44" s="50" t="s">
        <v>51</v>
      </c>
      <c r="Q44" s="50" t="s">
        <v>51</v>
      </c>
      <c r="R44" s="140" t="s">
        <v>51</v>
      </c>
    </row>
    <row r="45" spans="1:18" x14ac:dyDescent="0.25">
      <c r="A45" s="131" t="s">
        <v>345</v>
      </c>
      <c r="B45" s="8" t="s">
        <v>137</v>
      </c>
      <c r="C45" s="9">
        <v>42922</v>
      </c>
      <c r="D45" s="8" t="s">
        <v>94</v>
      </c>
      <c r="E45" s="19">
        <v>9.7222222222222224E-2</v>
      </c>
      <c r="F45" s="11" t="s">
        <v>138</v>
      </c>
      <c r="G45" s="11" t="s">
        <v>86</v>
      </c>
      <c r="H45" s="11">
        <v>0</v>
      </c>
      <c r="I45" s="503">
        <v>1</v>
      </c>
      <c r="J45" s="46">
        <v>0</v>
      </c>
      <c r="K45" s="50">
        <v>20.67</v>
      </c>
      <c r="L45" s="50">
        <v>73</v>
      </c>
      <c r="M45" s="50">
        <v>10</v>
      </c>
      <c r="N45" s="50">
        <v>7</v>
      </c>
      <c r="O45" s="50" t="s">
        <v>51</v>
      </c>
      <c r="P45" s="50" t="s">
        <v>51</v>
      </c>
      <c r="Q45" s="50" t="s">
        <v>51</v>
      </c>
      <c r="R45" s="140" t="s">
        <v>51</v>
      </c>
    </row>
    <row r="46" spans="1:18" x14ac:dyDescent="0.25">
      <c r="A46" s="131" t="s">
        <v>186</v>
      </c>
      <c r="B46" s="8" t="s">
        <v>113</v>
      </c>
      <c r="C46" s="9">
        <v>42923</v>
      </c>
      <c r="D46" s="11" t="s">
        <v>86</v>
      </c>
      <c r="E46" s="57" t="s">
        <v>51</v>
      </c>
      <c r="F46" s="57" t="s">
        <v>51</v>
      </c>
      <c r="G46" s="57" t="s">
        <v>86</v>
      </c>
      <c r="H46" s="57">
        <v>0</v>
      </c>
      <c r="I46" s="499">
        <v>1</v>
      </c>
      <c r="J46" s="45">
        <v>0</v>
      </c>
      <c r="K46" s="50">
        <v>25</v>
      </c>
      <c r="L46" s="50">
        <v>71.33</v>
      </c>
      <c r="M46" s="50">
        <v>36.4</v>
      </c>
      <c r="N46" s="50">
        <v>33.56</v>
      </c>
      <c r="O46" s="50" t="s">
        <v>51</v>
      </c>
      <c r="P46" s="50" t="s">
        <v>51</v>
      </c>
      <c r="Q46" s="50" t="s">
        <v>51</v>
      </c>
      <c r="R46" s="140" t="s">
        <v>51</v>
      </c>
    </row>
    <row r="47" spans="1:18" x14ac:dyDescent="0.25">
      <c r="A47" s="131" t="s">
        <v>346</v>
      </c>
      <c r="B47" s="8" t="s">
        <v>142</v>
      </c>
      <c r="C47" s="9">
        <v>42924</v>
      </c>
      <c r="D47" s="8" t="s">
        <v>86</v>
      </c>
      <c r="E47" s="19">
        <v>4.6527777777777779E-2</v>
      </c>
      <c r="F47" s="11" t="s">
        <v>51</v>
      </c>
      <c r="G47" s="11" t="s">
        <v>86</v>
      </c>
      <c r="H47" s="11">
        <v>0</v>
      </c>
      <c r="I47" s="503">
        <v>1</v>
      </c>
      <c r="J47" s="46">
        <v>0</v>
      </c>
      <c r="K47" s="50" t="s">
        <v>51</v>
      </c>
      <c r="L47" s="50" t="s">
        <v>51</v>
      </c>
      <c r="M47" s="50">
        <v>10</v>
      </c>
      <c r="N47" s="50">
        <v>7.7</v>
      </c>
      <c r="O47" s="50" t="s">
        <v>51</v>
      </c>
      <c r="P47" s="50" t="s">
        <v>51</v>
      </c>
      <c r="Q47" s="50" t="s">
        <v>51</v>
      </c>
      <c r="R47" s="140" t="s">
        <v>51</v>
      </c>
    </row>
    <row r="48" spans="1:18" x14ac:dyDescent="0.25">
      <c r="A48" s="131" t="s">
        <v>347</v>
      </c>
      <c r="B48" s="8" t="s">
        <v>91</v>
      </c>
      <c r="C48" s="9">
        <v>42924</v>
      </c>
      <c r="D48" s="8" t="s">
        <v>141</v>
      </c>
      <c r="E48" s="19">
        <v>8.8888888888888892E-2</v>
      </c>
      <c r="F48" s="11" t="s">
        <v>51</v>
      </c>
      <c r="G48" s="11" t="s">
        <v>86</v>
      </c>
      <c r="H48" s="11">
        <v>0</v>
      </c>
      <c r="I48" s="503">
        <v>1</v>
      </c>
      <c r="J48" s="46">
        <v>0</v>
      </c>
      <c r="K48" s="50">
        <v>17.670000000000002</v>
      </c>
      <c r="L48" s="50">
        <v>62</v>
      </c>
      <c r="M48" s="50">
        <v>18.399999999999999</v>
      </c>
      <c r="N48" s="50">
        <v>16.18</v>
      </c>
      <c r="O48" s="50" t="s">
        <v>51</v>
      </c>
      <c r="P48" s="50" t="s">
        <v>51</v>
      </c>
      <c r="Q48" s="50" t="s">
        <v>51</v>
      </c>
      <c r="R48" s="140" t="s">
        <v>51</v>
      </c>
    </row>
    <row r="49" spans="1:18" x14ac:dyDescent="0.25">
      <c r="A49" s="131" t="s">
        <v>348</v>
      </c>
      <c r="B49" s="11" t="s">
        <v>146</v>
      </c>
      <c r="C49" s="9">
        <v>42924</v>
      </c>
      <c r="D49" s="11" t="s">
        <v>86</v>
      </c>
      <c r="E49" s="19">
        <v>0.11458333333333333</v>
      </c>
      <c r="F49" s="11" t="s">
        <v>51</v>
      </c>
      <c r="G49" s="11" t="s">
        <v>86</v>
      </c>
      <c r="H49" s="11">
        <v>0</v>
      </c>
      <c r="I49" s="502">
        <v>1</v>
      </c>
      <c r="J49" s="47">
        <v>0</v>
      </c>
      <c r="K49" s="50">
        <v>16</v>
      </c>
      <c r="L49" s="50">
        <v>67.67</v>
      </c>
      <c r="M49" s="50">
        <v>10.35</v>
      </c>
      <c r="N49" s="50">
        <v>7.1</v>
      </c>
      <c r="O49" s="50" t="s">
        <v>51</v>
      </c>
      <c r="P49" s="50" t="s">
        <v>51</v>
      </c>
      <c r="Q49" s="50" t="s">
        <v>51</v>
      </c>
      <c r="R49" s="140" t="s">
        <v>51</v>
      </c>
    </row>
    <row r="50" spans="1:18" x14ac:dyDescent="0.25">
      <c r="A50" s="131" t="s">
        <v>349</v>
      </c>
      <c r="B50" s="11" t="s">
        <v>149</v>
      </c>
      <c r="C50" s="9">
        <v>42925</v>
      </c>
      <c r="D50" s="11" t="s">
        <v>86</v>
      </c>
      <c r="E50" s="19">
        <v>0.11458333333333333</v>
      </c>
      <c r="F50" s="11" t="s">
        <v>51</v>
      </c>
      <c r="G50" s="11" t="s">
        <v>86</v>
      </c>
      <c r="H50" s="11">
        <v>0</v>
      </c>
      <c r="I50" s="502">
        <v>1</v>
      </c>
      <c r="J50" s="47">
        <v>0</v>
      </c>
      <c r="K50" s="50">
        <v>15</v>
      </c>
      <c r="L50" s="50">
        <v>59.67</v>
      </c>
      <c r="M50" s="50">
        <v>17.190000000000001</v>
      </c>
      <c r="N50" s="50">
        <v>15.05</v>
      </c>
      <c r="O50" s="50" t="s">
        <v>51</v>
      </c>
      <c r="P50" s="50" t="s">
        <v>51</v>
      </c>
      <c r="Q50" s="50" t="s">
        <v>51</v>
      </c>
      <c r="R50" s="140" t="s">
        <v>51</v>
      </c>
    </row>
    <row r="51" spans="1:18" x14ac:dyDescent="0.25">
      <c r="A51" s="131" t="s">
        <v>187</v>
      </c>
      <c r="B51" s="11" t="s">
        <v>151</v>
      </c>
      <c r="C51" s="9">
        <v>42925</v>
      </c>
      <c r="D51" s="11" t="s">
        <v>86</v>
      </c>
      <c r="E51" s="11" t="s">
        <v>51</v>
      </c>
      <c r="F51" s="11" t="s">
        <v>51</v>
      </c>
      <c r="G51" s="11" t="s">
        <v>86</v>
      </c>
      <c r="H51" s="11">
        <v>0</v>
      </c>
      <c r="I51" s="502">
        <v>1</v>
      </c>
      <c r="J51" s="47">
        <v>0</v>
      </c>
      <c r="K51" s="50">
        <v>12.67</v>
      </c>
      <c r="L51" s="50">
        <v>56.67</v>
      </c>
      <c r="M51" s="50">
        <v>16.8</v>
      </c>
      <c r="N51" s="50">
        <v>14.55</v>
      </c>
      <c r="O51" s="50" t="s">
        <v>51</v>
      </c>
      <c r="P51" s="50" t="s">
        <v>51</v>
      </c>
      <c r="Q51" s="50" t="s">
        <v>51</v>
      </c>
      <c r="R51" s="140" t="s">
        <v>51</v>
      </c>
    </row>
    <row r="52" spans="1:18" x14ac:dyDescent="0.25">
      <c r="A52" s="131" t="s">
        <v>350</v>
      </c>
      <c r="B52" s="11" t="s">
        <v>63</v>
      </c>
      <c r="C52" s="9">
        <v>42927</v>
      </c>
      <c r="D52" s="11" t="s">
        <v>94</v>
      </c>
      <c r="E52" s="19">
        <v>3.1944444444444449E-2</v>
      </c>
      <c r="F52" s="11" t="s">
        <v>107</v>
      </c>
      <c r="G52" s="11" t="s">
        <v>86</v>
      </c>
      <c r="H52" s="11">
        <v>1</v>
      </c>
      <c r="I52" s="502">
        <v>1</v>
      </c>
      <c r="J52" s="47">
        <v>0</v>
      </c>
      <c r="K52" s="50">
        <v>15.33</v>
      </c>
      <c r="L52" s="50">
        <v>65.67</v>
      </c>
      <c r="M52" s="50">
        <v>16</v>
      </c>
      <c r="N52" s="50">
        <v>11.85</v>
      </c>
      <c r="O52" s="50" t="s">
        <v>51</v>
      </c>
      <c r="P52" s="50" t="s">
        <v>51</v>
      </c>
      <c r="Q52" s="50" t="s">
        <v>51</v>
      </c>
      <c r="R52" s="140" t="s">
        <v>51</v>
      </c>
    </row>
    <row r="53" spans="1:18" x14ac:dyDescent="0.25">
      <c r="A53" s="131" t="s">
        <v>351</v>
      </c>
      <c r="B53" s="11" t="s">
        <v>156</v>
      </c>
      <c r="C53" s="9">
        <v>42928</v>
      </c>
      <c r="D53" s="11" t="s">
        <v>86</v>
      </c>
      <c r="E53" s="19">
        <v>4.0972222222222222E-2</v>
      </c>
      <c r="F53" s="11" t="s">
        <v>51</v>
      </c>
      <c r="G53" s="11" t="s">
        <v>86</v>
      </c>
      <c r="H53" s="11">
        <v>3</v>
      </c>
      <c r="I53" s="502">
        <v>1</v>
      </c>
      <c r="J53" s="47">
        <v>0</v>
      </c>
      <c r="K53" s="50">
        <v>16</v>
      </c>
      <c r="L53" s="50">
        <v>68.67</v>
      </c>
      <c r="M53" s="50">
        <v>22.35</v>
      </c>
      <c r="N53" s="50">
        <v>17.2</v>
      </c>
      <c r="O53" s="50" t="s">
        <v>51</v>
      </c>
      <c r="P53" s="50" t="s">
        <v>51</v>
      </c>
      <c r="Q53" s="50" t="s">
        <v>51</v>
      </c>
      <c r="R53" s="140" t="s">
        <v>51</v>
      </c>
    </row>
    <row r="54" spans="1:18" x14ac:dyDescent="0.25">
      <c r="A54" s="131" t="s">
        <v>352</v>
      </c>
      <c r="B54" s="11" t="s">
        <v>126</v>
      </c>
      <c r="C54" s="9">
        <v>42928</v>
      </c>
      <c r="D54" s="11" t="s">
        <v>94</v>
      </c>
      <c r="E54" s="19">
        <v>7.4305555555555555E-2</v>
      </c>
      <c r="F54" s="11" t="s">
        <v>107</v>
      </c>
      <c r="G54" s="11" t="s">
        <v>86</v>
      </c>
      <c r="H54" s="11">
        <v>0</v>
      </c>
      <c r="I54" s="502">
        <v>1</v>
      </c>
      <c r="J54" s="47">
        <v>0</v>
      </c>
      <c r="K54" s="50">
        <v>17</v>
      </c>
      <c r="L54" s="50">
        <v>60.33</v>
      </c>
      <c r="M54" s="50">
        <v>26.25</v>
      </c>
      <c r="N54" s="50">
        <v>20.85</v>
      </c>
      <c r="O54" s="50" t="s">
        <v>51</v>
      </c>
      <c r="P54" s="50" t="s">
        <v>51</v>
      </c>
      <c r="Q54" s="50" t="s">
        <v>51</v>
      </c>
      <c r="R54" s="140" t="s">
        <v>51</v>
      </c>
    </row>
    <row r="55" spans="1:18" x14ac:dyDescent="0.25">
      <c r="A55" s="131" t="s">
        <v>353</v>
      </c>
      <c r="B55" s="8" t="s">
        <v>256</v>
      </c>
      <c r="C55" s="9">
        <v>42930</v>
      </c>
      <c r="D55" s="11" t="s">
        <v>86</v>
      </c>
      <c r="E55" s="11" t="s">
        <v>51</v>
      </c>
      <c r="F55" s="11" t="s">
        <v>51</v>
      </c>
      <c r="G55" s="11" t="s">
        <v>86</v>
      </c>
      <c r="H55" s="11">
        <v>0</v>
      </c>
      <c r="I55" s="502">
        <v>1</v>
      </c>
      <c r="J55" s="47">
        <v>0</v>
      </c>
      <c r="K55" s="50">
        <v>14</v>
      </c>
      <c r="L55" s="50">
        <v>56.33</v>
      </c>
      <c r="M55" s="50">
        <v>16</v>
      </c>
      <c r="N55" s="50">
        <v>11.5</v>
      </c>
      <c r="O55" s="50" t="s">
        <v>51</v>
      </c>
      <c r="P55" s="50" t="s">
        <v>51</v>
      </c>
      <c r="Q55" s="50" t="s">
        <v>51</v>
      </c>
      <c r="R55" s="140" t="s">
        <v>51</v>
      </c>
    </row>
    <row r="56" spans="1:18" x14ac:dyDescent="0.25">
      <c r="A56" s="131" t="s">
        <v>266</v>
      </c>
      <c r="B56" s="8" t="s">
        <v>161</v>
      </c>
      <c r="C56" s="9">
        <v>42931</v>
      </c>
      <c r="D56" s="8" t="s">
        <v>86</v>
      </c>
      <c r="E56" s="11" t="s">
        <v>51</v>
      </c>
      <c r="F56" s="11" t="s">
        <v>51</v>
      </c>
      <c r="G56" s="11" t="s">
        <v>86</v>
      </c>
      <c r="H56" s="11">
        <v>0</v>
      </c>
      <c r="I56" s="502">
        <v>1</v>
      </c>
      <c r="J56" s="47">
        <v>0</v>
      </c>
      <c r="K56" s="50">
        <v>19.3</v>
      </c>
      <c r="L56" s="50">
        <v>64</v>
      </c>
      <c r="M56" s="50">
        <v>20.6</v>
      </c>
      <c r="N56" s="50">
        <v>16.3</v>
      </c>
      <c r="O56" s="50" t="s">
        <v>51</v>
      </c>
      <c r="P56" s="50" t="s">
        <v>51</v>
      </c>
      <c r="Q56" s="50" t="s">
        <v>51</v>
      </c>
      <c r="R56" s="140" t="s">
        <v>51</v>
      </c>
    </row>
    <row r="57" spans="1:18" x14ac:dyDescent="0.25">
      <c r="A57" s="131" t="s">
        <v>354</v>
      </c>
      <c r="B57" s="8" t="s">
        <v>120</v>
      </c>
      <c r="C57" s="9">
        <v>42931</v>
      </c>
      <c r="D57" s="8" t="s">
        <v>86</v>
      </c>
      <c r="E57" s="11" t="s">
        <v>51</v>
      </c>
      <c r="F57" s="11" t="s">
        <v>51</v>
      </c>
      <c r="G57" s="11" t="s">
        <v>86</v>
      </c>
      <c r="H57" s="11">
        <v>0</v>
      </c>
      <c r="I57" s="502">
        <v>1</v>
      </c>
      <c r="J57" s="47">
        <v>0</v>
      </c>
      <c r="K57" s="50">
        <v>16.670000000000002</v>
      </c>
      <c r="L57" s="50">
        <v>62.33</v>
      </c>
      <c r="M57" s="50">
        <v>16.850000000000001</v>
      </c>
      <c r="N57" s="50">
        <v>12.7</v>
      </c>
      <c r="O57" s="50" t="s">
        <v>51</v>
      </c>
      <c r="P57" s="50" t="s">
        <v>51</v>
      </c>
      <c r="Q57" s="50" t="s">
        <v>51</v>
      </c>
      <c r="R57" s="140" t="s">
        <v>51</v>
      </c>
    </row>
    <row r="58" spans="1:18" x14ac:dyDescent="0.25">
      <c r="A58" s="131" t="s">
        <v>265</v>
      </c>
      <c r="B58" s="8" t="s">
        <v>140</v>
      </c>
      <c r="C58" s="9">
        <v>42932</v>
      </c>
      <c r="D58" s="8" t="s">
        <v>94</v>
      </c>
      <c r="E58" s="19">
        <v>0.97916666666666663</v>
      </c>
      <c r="F58" s="11" t="s">
        <v>134</v>
      </c>
      <c r="G58" s="11" t="s">
        <v>86</v>
      </c>
      <c r="H58" s="11">
        <v>1</v>
      </c>
      <c r="I58" s="503">
        <v>1</v>
      </c>
      <c r="J58" s="46">
        <v>0</v>
      </c>
      <c r="K58" s="50">
        <v>11.67</v>
      </c>
      <c r="L58" s="50">
        <v>61.67</v>
      </c>
      <c r="M58" s="50">
        <v>14.8</v>
      </c>
      <c r="N58" s="50">
        <v>12</v>
      </c>
      <c r="O58" s="50" t="s">
        <v>51</v>
      </c>
      <c r="P58" s="50" t="s">
        <v>51</v>
      </c>
      <c r="Q58" s="50" t="s">
        <v>51</v>
      </c>
      <c r="R58" s="140" t="s">
        <v>51</v>
      </c>
    </row>
    <row r="59" spans="1:18" x14ac:dyDescent="0.25">
      <c r="A59" s="131" t="s">
        <v>355</v>
      </c>
      <c r="B59" s="8" t="s">
        <v>96</v>
      </c>
      <c r="C59" s="9">
        <v>42932</v>
      </c>
      <c r="D59" s="8" t="s">
        <v>86</v>
      </c>
      <c r="E59" s="10">
        <v>0.21180555555555555</v>
      </c>
      <c r="F59" s="11" t="s">
        <v>51</v>
      </c>
      <c r="G59" s="11" t="s">
        <v>86</v>
      </c>
      <c r="H59" s="11">
        <v>1</v>
      </c>
      <c r="I59" s="503">
        <v>1</v>
      </c>
      <c r="J59" s="46">
        <v>1</v>
      </c>
      <c r="K59" s="50">
        <v>10.67</v>
      </c>
      <c r="L59" s="50">
        <v>46</v>
      </c>
      <c r="M59" s="50">
        <v>29.95</v>
      </c>
      <c r="N59" s="50">
        <v>26.4</v>
      </c>
      <c r="O59" s="50" t="s">
        <v>51</v>
      </c>
      <c r="P59" s="50" t="s">
        <v>51</v>
      </c>
      <c r="Q59" s="50" t="s">
        <v>51</v>
      </c>
      <c r="R59" s="140" t="s">
        <v>51</v>
      </c>
    </row>
    <row r="60" spans="1:18" x14ac:dyDescent="0.25">
      <c r="A60" s="131" t="s">
        <v>197</v>
      </c>
      <c r="B60" s="8" t="s">
        <v>162</v>
      </c>
      <c r="C60" s="9">
        <v>42932</v>
      </c>
      <c r="D60" s="8" t="s">
        <v>94</v>
      </c>
      <c r="E60" s="10">
        <v>6.2499999999999995E-3</v>
      </c>
      <c r="F60" s="11" t="s">
        <v>130</v>
      </c>
      <c r="G60" s="11" t="s">
        <v>86</v>
      </c>
      <c r="H60" s="11">
        <v>0</v>
      </c>
      <c r="I60" s="503">
        <v>1</v>
      </c>
      <c r="J60" s="46">
        <v>0</v>
      </c>
      <c r="K60" s="50" t="s">
        <v>51</v>
      </c>
      <c r="L60" s="50" t="s">
        <v>51</v>
      </c>
      <c r="M60" s="50">
        <v>5</v>
      </c>
      <c r="N60" s="50">
        <v>1</v>
      </c>
      <c r="O60" s="50" t="s">
        <v>51</v>
      </c>
      <c r="P60" s="50" t="s">
        <v>51</v>
      </c>
      <c r="Q60" s="50" t="s">
        <v>51</v>
      </c>
      <c r="R60" s="140" t="s">
        <v>51</v>
      </c>
    </row>
    <row r="61" spans="1:18" x14ac:dyDescent="0.25">
      <c r="A61" s="131" t="s">
        <v>264</v>
      </c>
      <c r="B61" s="8" t="s">
        <v>63</v>
      </c>
      <c r="C61" s="9">
        <v>42932</v>
      </c>
      <c r="D61" s="8" t="s">
        <v>86</v>
      </c>
      <c r="E61" s="10">
        <v>0.125</v>
      </c>
      <c r="F61" s="11" t="s">
        <v>51</v>
      </c>
      <c r="G61" s="11" t="s">
        <v>86</v>
      </c>
      <c r="H61" s="11">
        <v>2</v>
      </c>
      <c r="I61" s="503">
        <v>1</v>
      </c>
      <c r="J61" s="46">
        <v>0</v>
      </c>
      <c r="K61" s="50">
        <v>13.67</v>
      </c>
      <c r="L61" s="50">
        <v>60.33</v>
      </c>
      <c r="M61" s="50">
        <v>23.85</v>
      </c>
      <c r="N61" s="50">
        <v>18</v>
      </c>
      <c r="O61" s="50" t="s">
        <v>51</v>
      </c>
      <c r="P61" s="50" t="s">
        <v>51</v>
      </c>
      <c r="Q61" s="50" t="s">
        <v>51</v>
      </c>
      <c r="R61" s="140" t="s">
        <v>51</v>
      </c>
    </row>
    <row r="62" spans="1:18" x14ac:dyDescent="0.25">
      <c r="A62" s="131" t="s">
        <v>356</v>
      </c>
      <c r="B62" s="8" t="s">
        <v>166</v>
      </c>
      <c r="C62" s="9">
        <v>42932</v>
      </c>
      <c r="D62" s="8" t="s">
        <v>94</v>
      </c>
      <c r="E62" s="10">
        <v>1.9444444444444445E-2</v>
      </c>
      <c r="F62" s="11" t="s">
        <v>167</v>
      </c>
      <c r="G62" s="11" t="s">
        <v>86</v>
      </c>
      <c r="H62" s="11">
        <v>3</v>
      </c>
      <c r="I62" s="503">
        <v>1</v>
      </c>
      <c r="J62" s="46">
        <v>0</v>
      </c>
      <c r="K62" s="50">
        <v>16</v>
      </c>
      <c r="L62" s="50">
        <v>69.67</v>
      </c>
      <c r="M62" s="50">
        <v>25.3</v>
      </c>
      <c r="N62" s="50">
        <v>20.2</v>
      </c>
      <c r="O62" s="50">
        <v>89</v>
      </c>
      <c r="P62" s="50">
        <v>76</v>
      </c>
      <c r="Q62" s="50">
        <v>64</v>
      </c>
      <c r="R62" s="140">
        <v>56</v>
      </c>
    </row>
    <row r="63" spans="1:18" x14ac:dyDescent="0.25">
      <c r="A63" s="131" t="s">
        <v>357</v>
      </c>
      <c r="B63" s="8" t="s">
        <v>139</v>
      </c>
      <c r="C63" s="9">
        <v>42933</v>
      </c>
      <c r="D63" s="8" t="s">
        <v>86</v>
      </c>
      <c r="E63" s="8" t="s">
        <v>51</v>
      </c>
      <c r="F63" s="11" t="s">
        <v>51</v>
      </c>
      <c r="G63" s="11" t="s">
        <v>86</v>
      </c>
      <c r="H63" s="11">
        <v>0</v>
      </c>
      <c r="I63" s="503">
        <v>1</v>
      </c>
      <c r="J63" s="46">
        <v>0</v>
      </c>
      <c r="K63" s="50">
        <v>13.33</v>
      </c>
      <c r="L63" s="50">
        <v>50.33</v>
      </c>
      <c r="M63" s="50">
        <v>28.6</v>
      </c>
      <c r="N63" s="50">
        <v>23.6</v>
      </c>
      <c r="O63" s="50" t="s">
        <v>51</v>
      </c>
      <c r="P63" s="50" t="s">
        <v>51</v>
      </c>
      <c r="Q63" s="50" t="s">
        <v>51</v>
      </c>
      <c r="R63" s="140" t="s">
        <v>51</v>
      </c>
    </row>
    <row r="64" spans="1:18" x14ac:dyDescent="0.25">
      <c r="A64" s="131" t="s">
        <v>358</v>
      </c>
      <c r="B64" s="8" t="s">
        <v>148</v>
      </c>
      <c r="C64" s="9">
        <v>42934</v>
      </c>
      <c r="D64" s="8" t="s">
        <v>86</v>
      </c>
      <c r="E64" s="8" t="s">
        <v>51</v>
      </c>
      <c r="F64" s="11" t="s">
        <v>51</v>
      </c>
      <c r="G64" s="11" t="s">
        <v>86</v>
      </c>
      <c r="H64" s="11">
        <v>1</v>
      </c>
      <c r="I64" s="503">
        <v>1</v>
      </c>
      <c r="J64" s="46">
        <v>0</v>
      </c>
      <c r="K64" s="50">
        <v>12.67</v>
      </c>
      <c r="L64" s="50">
        <v>51.67</v>
      </c>
      <c r="M64" s="50">
        <v>22.4</v>
      </c>
      <c r="N64" s="50">
        <v>17.600000000000001</v>
      </c>
      <c r="O64" s="50" t="s">
        <v>51</v>
      </c>
      <c r="P64" s="50" t="s">
        <v>51</v>
      </c>
      <c r="Q64" s="50" t="s">
        <v>51</v>
      </c>
      <c r="R64" s="140" t="s">
        <v>51</v>
      </c>
    </row>
    <row r="65" spans="1:18" x14ac:dyDescent="0.25">
      <c r="A65" s="131" t="s">
        <v>359</v>
      </c>
      <c r="B65" s="8" t="s">
        <v>172</v>
      </c>
      <c r="C65" s="9">
        <v>42936</v>
      </c>
      <c r="D65" s="8" t="s">
        <v>86</v>
      </c>
      <c r="E65" s="10">
        <v>4.1666666666666664E-2</v>
      </c>
      <c r="F65" s="11" t="s">
        <v>51</v>
      </c>
      <c r="G65" s="11" t="s">
        <v>86</v>
      </c>
      <c r="H65" s="11">
        <v>0</v>
      </c>
      <c r="I65" s="503">
        <v>1</v>
      </c>
      <c r="J65" s="46">
        <v>0</v>
      </c>
      <c r="K65" s="50">
        <v>21</v>
      </c>
      <c r="L65" s="50">
        <v>52.33</v>
      </c>
      <c r="M65" s="50">
        <v>13</v>
      </c>
      <c r="N65" s="50">
        <v>5.3</v>
      </c>
      <c r="O65" s="50" t="s">
        <v>51</v>
      </c>
      <c r="P65" s="50" t="s">
        <v>51</v>
      </c>
      <c r="Q65" s="50" t="s">
        <v>51</v>
      </c>
      <c r="R65" s="140" t="s">
        <v>51</v>
      </c>
    </row>
    <row r="66" spans="1:18" x14ac:dyDescent="0.25">
      <c r="A66" s="131" t="s">
        <v>210</v>
      </c>
      <c r="B66" s="8" t="s">
        <v>173</v>
      </c>
      <c r="C66" s="9">
        <v>42936</v>
      </c>
      <c r="D66" s="8" t="s">
        <v>86</v>
      </c>
      <c r="E66" s="10">
        <v>4.8611111111111112E-2</v>
      </c>
      <c r="F66" s="11" t="s">
        <v>51</v>
      </c>
      <c r="G66" s="11" t="s">
        <v>86</v>
      </c>
      <c r="H66" s="11">
        <v>1</v>
      </c>
      <c r="I66" s="503">
        <v>1</v>
      </c>
      <c r="J66" s="46">
        <v>0</v>
      </c>
      <c r="K66" s="50">
        <v>13</v>
      </c>
      <c r="L66" s="50">
        <v>57</v>
      </c>
      <c r="M66" s="50">
        <v>26.8</v>
      </c>
      <c r="N66" s="50">
        <v>24.4</v>
      </c>
      <c r="O66" s="50" t="s">
        <v>51</v>
      </c>
      <c r="P66" s="50" t="s">
        <v>51</v>
      </c>
      <c r="Q66" s="50" t="s">
        <v>51</v>
      </c>
      <c r="R66" s="140" t="s">
        <v>51</v>
      </c>
    </row>
    <row r="67" spans="1:18" x14ac:dyDescent="0.25">
      <c r="A67" s="131" t="s">
        <v>360</v>
      </c>
      <c r="B67" s="8" t="s">
        <v>174</v>
      </c>
      <c r="C67" s="9">
        <v>42936</v>
      </c>
      <c r="D67" s="8" t="s">
        <v>86</v>
      </c>
      <c r="E67" s="10">
        <v>9.7222222222222224E-2</v>
      </c>
      <c r="F67" s="11" t="s">
        <v>51</v>
      </c>
      <c r="G67" s="11" t="s">
        <v>86</v>
      </c>
      <c r="H67" s="11">
        <v>0</v>
      </c>
      <c r="I67" s="503">
        <v>1</v>
      </c>
      <c r="J67" s="46">
        <v>0</v>
      </c>
      <c r="K67" s="50">
        <v>14</v>
      </c>
      <c r="L67" s="50">
        <v>52.5</v>
      </c>
      <c r="M67" s="50">
        <v>9</v>
      </c>
      <c r="N67" s="50">
        <v>6</v>
      </c>
      <c r="O67" s="50" t="s">
        <v>51</v>
      </c>
      <c r="P67" s="50" t="s">
        <v>51</v>
      </c>
      <c r="Q67" s="50" t="s">
        <v>51</v>
      </c>
      <c r="R67" s="140" t="s">
        <v>51</v>
      </c>
    </row>
    <row r="68" spans="1:18" x14ac:dyDescent="0.25">
      <c r="A68" s="131" t="s">
        <v>257</v>
      </c>
      <c r="B68" s="8" t="s">
        <v>176</v>
      </c>
      <c r="C68" s="9">
        <v>42936</v>
      </c>
      <c r="D68" s="8" t="s">
        <v>94</v>
      </c>
      <c r="E68" s="10">
        <v>0.10416666666666667</v>
      </c>
      <c r="F68" s="11" t="s">
        <v>177</v>
      </c>
      <c r="G68" s="11" t="s">
        <v>86</v>
      </c>
      <c r="H68" s="11">
        <v>1</v>
      </c>
      <c r="I68" s="503">
        <v>1</v>
      </c>
      <c r="J68" s="46">
        <v>0</v>
      </c>
      <c r="K68" s="50">
        <v>12.5</v>
      </c>
      <c r="L68" s="50">
        <v>56.75</v>
      </c>
      <c r="M68" s="50">
        <v>26.44</v>
      </c>
      <c r="N68" s="50">
        <v>22</v>
      </c>
      <c r="O68" s="50" t="s">
        <v>51</v>
      </c>
      <c r="P68" s="50" t="s">
        <v>51</v>
      </c>
      <c r="Q68" s="50" t="s">
        <v>51</v>
      </c>
      <c r="R68" s="140" t="s">
        <v>51</v>
      </c>
    </row>
    <row r="69" spans="1:18" x14ac:dyDescent="0.25">
      <c r="A69" s="131" t="s">
        <v>258</v>
      </c>
      <c r="B69" s="11" t="s">
        <v>108</v>
      </c>
      <c r="C69" s="9">
        <v>42937</v>
      </c>
      <c r="D69" s="8" t="s">
        <v>86</v>
      </c>
      <c r="E69" s="8" t="s">
        <v>51</v>
      </c>
      <c r="F69" s="11" t="s">
        <v>51</v>
      </c>
      <c r="G69" s="11" t="s">
        <v>86</v>
      </c>
      <c r="H69" s="11">
        <v>0</v>
      </c>
      <c r="I69" s="503">
        <v>1</v>
      </c>
      <c r="J69" s="46">
        <v>0</v>
      </c>
      <c r="K69" s="50">
        <v>16.329999999999998</v>
      </c>
      <c r="L69" s="50" t="s">
        <v>51</v>
      </c>
      <c r="M69" s="50">
        <v>20.5</v>
      </c>
      <c r="N69" s="50">
        <v>14.3</v>
      </c>
      <c r="O69" s="50" t="s">
        <v>51</v>
      </c>
      <c r="P69" s="50" t="s">
        <v>51</v>
      </c>
      <c r="Q69" s="50" t="s">
        <v>51</v>
      </c>
      <c r="R69" s="140" t="s">
        <v>51</v>
      </c>
    </row>
    <row r="70" spans="1:18" x14ac:dyDescent="0.25">
      <c r="A70" s="131" t="s">
        <v>361</v>
      </c>
      <c r="B70" s="11" t="s">
        <v>178</v>
      </c>
      <c r="C70" s="9">
        <v>42937</v>
      </c>
      <c r="D70" s="8" t="s">
        <v>86</v>
      </c>
      <c r="E70" s="8" t="s">
        <v>51</v>
      </c>
      <c r="F70" s="11" t="s">
        <v>51</v>
      </c>
      <c r="G70" s="11" t="s">
        <v>86</v>
      </c>
      <c r="H70" s="11">
        <v>0</v>
      </c>
      <c r="I70" s="503">
        <v>1</v>
      </c>
      <c r="J70" s="46">
        <v>0</v>
      </c>
      <c r="K70" s="50">
        <v>19.670000000000002</v>
      </c>
      <c r="L70" s="50">
        <v>56.33</v>
      </c>
      <c r="M70" s="50">
        <v>11</v>
      </c>
      <c r="N70" s="50">
        <v>6.3</v>
      </c>
      <c r="O70" s="50" t="s">
        <v>51</v>
      </c>
      <c r="P70" s="50" t="s">
        <v>51</v>
      </c>
      <c r="Q70" s="50" t="s">
        <v>51</v>
      </c>
      <c r="R70" s="140" t="s">
        <v>51</v>
      </c>
    </row>
    <row r="71" spans="1:18" x14ac:dyDescent="0.25">
      <c r="A71" s="131" t="s">
        <v>362</v>
      </c>
      <c r="B71" s="11" t="s">
        <v>179</v>
      </c>
      <c r="C71" s="9">
        <v>42937</v>
      </c>
      <c r="D71" s="8" t="s">
        <v>86</v>
      </c>
      <c r="E71" s="8" t="s">
        <v>51</v>
      </c>
      <c r="F71" s="41" t="s">
        <v>267</v>
      </c>
      <c r="G71" s="11" t="s">
        <v>86</v>
      </c>
      <c r="H71" s="11">
        <v>0</v>
      </c>
      <c r="I71" s="503">
        <v>1</v>
      </c>
      <c r="J71" s="46">
        <v>0</v>
      </c>
      <c r="K71" s="50" t="s">
        <v>51</v>
      </c>
      <c r="L71" s="50" t="s">
        <v>51</v>
      </c>
      <c r="M71" s="50">
        <v>3.5</v>
      </c>
      <c r="N71" s="50">
        <v>2</v>
      </c>
      <c r="O71" s="50" t="s">
        <v>51</v>
      </c>
      <c r="P71" s="50" t="s">
        <v>51</v>
      </c>
      <c r="Q71" s="50" t="s">
        <v>51</v>
      </c>
      <c r="R71" s="140" t="s">
        <v>51</v>
      </c>
    </row>
    <row r="72" spans="1:18" x14ac:dyDescent="0.25">
      <c r="A72" s="131" t="s">
        <v>363</v>
      </c>
      <c r="B72" s="11" t="s">
        <v>180</v>
      </c>
      <c r="C72" s="9">
        <v>42937</v>
      </c>
      <c r="D72" s="8" t="s">
        <v>86</v>
      </c>
      <c r="E72" s="8" t="s">
        <v>51</v>
      </c>
      <c r="F72" s="41" t="s">
        <v>267</v>
      </c>
      <c r="G72" s="11" t="s">
        <v>86</v>
      </c>
      <c r="H72" s="11">
        <v>0</v>
      </c>
      <c r="I72" s="503">
        <v>1</v>
      </c>
      <c r="J72" s="46">
        <v>0</v>
      </c>
      <c r="K72" s="50">
        <v>14</v>
      </c>
      <c r="L72" s="50">
        <v>60.33</v>
      </c>
      <c r="M72" s="50">
        <v>9</v>
      </c>
      <c r="N72" s="50">
        <v>4</v>
      </c>
      <c r="O72" s="50" t="s">
        <v>51</v>
      </c>
      <c r="P72" s="50" t="s">
        <v>51</v>
      </c>
      <c r="Q72" s="50" t="s">
        <v>51</v>
      </c>
      <c r="R72" s="140" t="s">
        <v>51</v>
      </c>
    </row>
    <row r="73" spans="1:18" x14ac:dyDescent="0.25">
      <c r="A73" s="131" t="s">
        <v>364</v>
      </c>
      <c r="B73" s="11" t="s">
        <v>169</v>
      </c>
      <c r="C73" s="9">
        <v>42938</v>
      </c>
      <c r="D73" s="11" t="s">
        <v>94</v>
      </c>
      <c r="E73" s="10">
        <v>0.97222222222222221</v>
      </c>
      <c r="F73" s="11" t="s">
        <v>177</v>
      </c>
      <c r="G73" s="11" t="s">
        <v>86</v>
      </c>
      <c r="H73" s="11">
        <v>2</v>
      </c>
      <c r="I73" s="502">
        <v>1</v>
      </c>
      <c r="J73" s="47">
        <v>0</v>
      </c>
      <c r="K73" s="51">
        <v>14.25</v>
      </c>
      <c r="L73" s="51">
        <v>55</v>
      </c>
      <c r="M73" s="50">
        <v>26.6</v>
      </c>
      <c r="N73" s="50">
        <v>22.1</v>
      </c>
      <c r="O73" s="50">
        <v>73</v>
      </c>
      <c r="P73" s="50">
        <v>65</v>
      </c>
      <c r="Q73" s="50">
        <v>68</v>
      </c>
      <c r="R73" s="140">
        <v>51</v>
      </c>
    </row>
    <row r="74" spans="1:18" x14ac:dyDescent="0.25">
      <c r="A74" s="131" t="s">
        <v>365</v>
      </c>
      <c r="B74" s="11" t="s">
        <v>189</v>
      </c>
      <c r="C74" s="9">
        <v>42938</v>
      </c>
      <c r="D74" s="11" t="s">
        <v>86</v>
      </c>
      <c r="E74" s="10">
        <v>0.1875</v>
      </c>
      <c r="F74" s="11" t="s">
        <v>51</v>
      </c>
      <c r="G74" s="11" t="s">
        <v>86</v>
      </c>
      <c r="H74" s="11">
        <v>1</v>
      </c>
      <c r="I74" s="502">
        <v>1</v>
      </c>
      <c r="J74" s="47">
        <v>0</v>
      </c>
      <c r="K74" s="51">
        <v>16</v>
      </c>
      <c r="L74" s="51">
        <v>57.67</v>
      </c>
      <c r="M74" s="51">
        <v>28.25</v>
      </c>
      <c r="N74" s="51">
        <v>25.1</v>
      </c>
      <c r="O74" s="50" t="s">
        <v>51</v>
      </c>
      <c r="P74" s="50" t="s">
        <v>51</v>
      </c>
      <c r="Q74" s="50" t="s">
        <v>51</v>
      </c>
      <c r="R74" s="140" t="s">
        <v>51</v>
      </c>
    </row>
    <row r="75" spans="1:18" x14ac:dyDescent="0.25">
      <c r="A75" s="131" t="s">
        <v>366</v>
      </c>
      <c r="B75" s="11" t="s">
        <v>151</v>
      </c>
      <c r="C75" s="9">
        <v>42940</v>
      </c>
      <c r="D75" s="11" t="s">
        <v>86</v>
      </c>
      <c r="E75" s="10">
        <v>0.18541666666666667</v>
      </c>
      <c r="F75" s="11" t="s">
        <v>51</v>
      </c>
      <c r="G75" s="11" t="s">
        <v>86</v>
      </c>
      <c r="H75" s="11">
        <v>1</v>
      </c>
      <c r="I75" s="502">
        <v>1</v>
      </c>
      <c r="J75" s="47">
        <v>0</v>
      </c>
      <c r="K75" s="50">
        <v>10.33</v>
      </c>
      <c r="L75" s="50">
        <v>56</v>
      </c>
      <c r="M75" s="50">
        <v>21.3</v>
      </c>
      <c r="N75" s="50">
        <v>16.350000000000001</v>
      </c>
      <c r="O75" s="50" t="s">
        <v>51</v>
      </c>
      <c r="P75" s="50" t="s">
        <v>51</v>
      </c>
      <c r="Q75" s="50" t="s">
        <v>51</v>
      </c>
      <c r="R75" s="140" t="s">
        <v>51</v>
      </c>
    </row>
    <row r="76" spans="1:18" x14ac:dyDescent="0.25">
      <c r="A76" s="131" t="s">
        <v>367</v>
      </c>
      <c r="B76" s="11" t="s">
        <v>115</v>
      </c>
      <c r="C76" s="9">
        <v>42940</v>
      </c>
      <c r="D76" s="11" t="s">
        <v>86</v>
      </c>
      <c r="E76" s="11" t="s">
        <v>51</v>
      </c>
      <c r="F76" s="11" t="s">
        <v>51</v>
      </c>
      <c r="G76" s="11" t="s">
        <v>86</v>
      </c>
      <c r="H76" s="11">
        <v>0</v>
      </c>
      <c r="I76" s="502">
        <v>1</v>
      </c>
      <c r="J76" s="47">
        <v>0</v>
      </c>
      <c r="K76" s="50">
        <v>12</v>
      </c>
      <c r="L76" s="50">
        <v>57.33</v>
      </c>
      <c r="M76" s="50">
        <v>9</v>
      </c>
      <c r="N76" s="50">
        <v>4.3</v>
      </c>
      <c r="O76" s="50" t="s">
        <v>51</v>
      </c>
      <c r="P76" s="50" t="s">
        <v>51</v>
      </c>
      <c r="Q76" s="50" t="s">
        <v>51</v>
      </c>
      <c r="R76" s="140" t="s">
        <v>51</v>
      </c>
    </row>
    <row r="77" spans="1:18" x14ac:dyDescent="0.25">
      <c r="A77" s="131" t="s">
        <v>368</v>
      </c>
      <c r="B77" s="11" t="s">
        <v>193</v>
      </c>
      <c r="C77" s="9">
        <v>42941</v>
      </c>
      <c r="D77" s="11" t="s">
        <v>86</v>
      </c>
      <c r="E77" s="11" t="s">
        <v>51</v>
      </c>
      <c r="F77" s="11" t="s">
        <v>51</v>
      </c>
      <c r="G77" s="11" t="s">
        <v>86</v>
      </c>
      <c r="H77" s="11">
        <v>5</v>
      </c>
      <c r="I77" s="502">
        <v>1</v>
      </c>
      <c r="J77" s="47">
        <v>0</v>
      </c>
      <c r="K77" s="50">
        <v>20</v>
      </c>
      <c r="L77" s="50">
        <v>60.33</v>
      </c>
      <c r="M77" s="50">
        <v>25.4</v>
      </c>
      <c r="N77" s="50">
        <v>21</v>
      </c>
      <c r="O77" s="50" t="s">
        <v>51</v>
      </c>
      <c r="P77" s="50" t="s">
        <v>51</v>
      </c>
      <c r="Q77" s="50" t="s">
        <v>51</v>
      </c>
      <c r="R77" s="140" t="s">
        <v>51</v>
      </c>
    </row>
    <row r="78" spans="1:18" x14ac:dyDescent="0.25">
      <c r="A78" s="131" t="s">
        <v>369</v>
      </c>
      <c r="B78" s="11" t="s">
        <v>194</v>
      </c>
      <c r="C78" s="9">
        <v>42941</v>
      </c>
      <c r="D78" s="11" t="s">
        <v>86</v>
      </c>
      <c r="E78" s="11" t="s">
        <v>51</v>
      </c>
      <c r="F78" s="11" t="s">
        <v>51</v>
      </c>
      <c r="G78" s="11" t="s">
        <v>86</v>
      </c>
      <c r="H78" s="11">
        <v>1</v>
      </c>
      <c r="I78" s="502">
        <v>1</v>
      </c>
      <c r="J78" s="47">
        <v>1</v>
      </c>
      <c r="K78" s="50">
        <v>13.67</v>
      </c>
      <c r="L78" s="50">
        <v>63.67</v>
      </c>
      <c r="M78" s="50">
        <v>14</v>
      </c>
      <c r="N78" s="50">
        <v>9.1</v>
      </c>
      <c r="O78" s="50" t="s">
        <v>51</v>
      </c>
      <c r="P78" s="50" t="s">
        <v>51</v>
      </c>
      <c r="Q78" s="50" t="s">
        <v>51</v>
      </c>
      <c r="R78" s="140" t="s">
        <v>51</v>
      </c>
    </row>
    <row r="79" spans="1:18" x14ac:dyDescent="0.25">
      <c r="A79" s="131" t="s">
        <v>370</v>
      </c>
      <c r="B79" s="11" t="s">
        <v>100</v>
      </c>
      <c r="C79" s="9">
        <v>42942</v>
      </c>
      <c r="D79" s="11" t="s">
        <v>94</v>
      </c>
      <c r="E79" s="19">
        <v>0.15277777777777776</v>
      </c>
      <c r="F79" s="11" t="s">
        <v>107</v>
      </c>
      <c r="G79" s="11" t="s">
        <v>86</v>
      </c>
      <c r="H79" s="11">
        <v>1</v>
      </c>
      <c r="I79" s="502">
        <v>1</v>
      </c>
      <c r="J79" s="47">
        <v>1</v>
      </c>
      <c r="K79" s="50">
        <v>12.67</v>
      </c>
      <c r="L79" s="50">
        <v>60.67</v>
      </c>
      <c r="M79" s="50">
        <v>17.3</v>
      </c>
      <c r="N79" s="50">
        <v>14.5</v>
      </c>
      <c r="O79" s="50" t="s">
        <v>51</v>
      </c>
      <c r="P79" s="50" t="s">
        <v>51</v>
      </c>
      <c r="Q79" s="50" t="s">
        <v>51</v>
      </c>
      <c r="R79" s="140" t="s">
        <v>51</v>
      </c>
    </row>
    <row r="80" spans="1:18" x14ac:dyDescent="0.25">
      <c r="A80" s="131" t="s">
        <v>371</v>
      </c>
      <c r="B80" s="11" t="s">
        <v>100</v>
      </c>
      <c r="C80" s="9">
        <v>42942</v>
      </c>
      <c r="D80" s="11" t="s">
        <v>86</v>
      </c>
      <c r="E80" s="19">
        <v>4.5138888888888888E-2</v>
      </c>
      <c r="F80" s="11" t="s">
        <v>107</v>
      </c>
      <c r="G80" s="11" t="s">
        <v>86</v>
      </c>
      <c r="H80" s="11">
        <v>3</v>
      </c>
      <c r="I80" s="502">
        <v>1</v>
      </c>
      <c r="J80" s="47">
        <v>0</v>
      </c>
      <c r="K80" s="50">
        <v>14.67</v>
      </c>
      <c r="L80" s="50">
        <v>66</v>
      </c>
      <c r="M80" s="50">
        <v>32.9</v>
      </c>
      <c r="N80" s="50">
        <v>29.2</v>
      </c>
      <c r="O80" s="50" t="s">
        <v>51</v>
      </c>
      <c r="P80" s="50" t="s">
        <v>51</v>
      </c>
      <c r="Q80" s="50" t="s">
        <v>51</v>
      </c>
      <c r="R80" s="140" t="s">
        <v>51</v>
      </c>
    </row>
    <row r="81" spans="1:18" x14ac:dyDescent="0.25">
      <c r="A81" s="131" t="s">
        <v>372</v>
      </c>
      <c r="B81" s="11" t="s">
        <v>198</v>
      </c>
      <c r="C81" s="9">
        <v>42942</v>
      </c>
      <c r="D81" s="11" t="s">
        <v>86</v>
      </c>
      <c r="E81" s="11" t="s">
        <v>51</v>
      </c>
      <c r="F81" s="11" t="s">
        <v>107</v>
      </c>
      <c r="G81" s="11" t="s">
        <v>86</v>
      </c>
      <c r="H81" s="11">
        <v>1</v>
      </c>
      <c r="I81" s="502">
        <v>1</v>
      </c>
      <c r="J81" s="47">
        <v>1</v>
      </c>
      <c r="K81" s="50">
        <v>12.66</v>
      </c>
      <c r="L81" s="50">
        <v>60.67</v>
      </c>
      <c r="M81" s="50">
        <v>25.5</v>
      </c>
      <c r="N81" s="50">
        <v>23.2</v>
      </c>
      <c r="O81" s="50" t="s">
        <v>51</v>
      </c>
      <c r="P81" s="50" t="s">
        <v>51</v>
      </c>
      <c r="Q81" s="50" t="s">
        <v>51</v>
      </c>
      <c r="R81" s="140" t="s">
        <v>51</v>
      </c>
    </row>
    <row r="82" spans="1:18" x14ac:dyDescent="0.25">
      <c r="A82" s="131" t="s">
        <v>373</v>
      </c>
      <c r="B82" s="11" t="s">
        <v>193</v>
      </c>
      <c r="C82" s="9">
        <v>42943</v>
      </c>
      <c r="D82" s="11" t="s">
        <v>86</v>
      </c>
      <c r="E82" s="19">
        <v>0.13680555555555554</v>
      </c>
      <c r="F82" s="11" t="s">
        <v>51</v>
      </c>
      <c r="G82" s="11" t="s">
        <v>86</v>
      </c>
      <c r="H82" s="11">
        <v>3</v>
      </c>
      <c r="I82" s="502">
        <v>1</v>
      </c>
      <c r="J82" s="47">
        <v>0</v>
      </c>
      <c r="K82" s="50">
        <v>10.5</v>
      </c>
      <c r="L82" s="50">
        <v>50</v>
      </c>
      <c r="M82" s="50">
        <v>17.600000000000001</v>
      </c>
      <c r="N82" s="50">
        <v>13</v>
      </c>
      <c r="O82" s="50" t="s">
        <v>51</v>
      </c>
      <c r="P82" s="50" t="s">
        <v>51</v>
      </c>
      <c r="Q82" s="50" t="s">
        <v>51</v>
      </c>
      <c r="R82" s="140" t="s">
        <v>51</v>
      </c>
    </row>
    <row r="83" spans="1:18" x14ac:dyDescent="0.25">
      <c r="A83" s="131" t="s">
        <v>374</v>
      </c>
      <c r="B83" s="8" t="s">
        <v>113</v>
      </c>
      <c r="C83" s="9">
        <v>42945</v>
      </c>
      <c r="D83" s="8" t="s">
        <v>86</v>
      </c>
      <c r="E83" s="8" t="s">
        <v>51</v>
      </c>
      <c r="F83" s="11" t="s">
        <v>51</v>
      </c>
      <c r="G83" s="11" t="s">
        <v>86</v>
      </c>
      <c r="H83" s="11">
        <v>0</v>
      </c>
      <c r="I83" s="503">
        <v>1</v>
      </c>
      <c r="J83" s="46">
        <v>0</v>
      </c>
      <c r="K83" s="50">
        <v>15</v>
      </c>
      <c r="L83" s="50">
        <v>51.33</v>
      </c>
      <c r="M83" s="50">
        <v>32.200000000000003</v>
      </c>
      <c r="N83" s="50">
        <v>28.1</v>
      </c>
      <c r="O83" s="50" t="s">
        <v>51</v>
      </c>
      <c r="P83" s="50" t="s">
        <v>51</v>
      </c>
      <c r="Q83" s="50" t="s">
        <v>51</v>
      </c>
      <c r="R83" s="140" t="s">
        <v>51</v>
      </c>
    </row>
    <row r="84" spans="1:18" x14ac:dyDescent="0.25">
      <c r="A84" s="131" t="s">
        <v>375</v>
      </c>
      <c r="B84" s="15" t="s">
        <v>166</v>
      </c>
      <c r="C84" s="9">
        <v>42947</v>
      </c>
      <c r="D84" s="8" t="s">
        <v>86</v>
      </c>
      <c r="E84" s="8" t="s">
        <v>51</v>
      </c>
      <c r="F84" s="11" t="s">
        <v>51</v>
      </c>
      <c r="G84" s="11" t="s">
        <v>86</v>
      </c>
      <c r="H84" s="11">
        <v>0</v>
      </c>
      <c r="I84" s="503">
        <v>1</v>
      </c>
      <c r="J84" s="46">
        <v>0</v>
      </c>
      <c r="K84" s="50" t="s">
        <v>51</v>
      </c>
      <c r="L84" s="50" t="s">
        <v>51</v>
      </c>
      <c r="M84" s="50">
        <v>5.8</v>
      </c>
      <c r="N84" s="50">
        <v>1.3</v>
      </c>
      <c r="O84" s="50" t="s">
        <v>51</v>
      </c>
      <c r="P84" s="50" t="s">
        <v>51</v>
      </c>
      <c r="Q84" s="50" t="s">
        <v>51</v>
      </c>
      <c r="R84" s="140" t="s">
        <v>51</v>
      </c>
    </row>
    <row r="85" spans="1:18" x14ac:dyDescent="0.25">
      <c r="A85" s="131" t="s">
        <v>376</v>
      </c>
      <c r="B85" s="8" t="s">
        <v>207</v>
      </c>
      <c r="C85" s="9">
        <v>42948</v>
      </c>
      <c r="D85" s="8" t="s">
        <v>86</v>
      </c>
      <c r="E85" s="8" t="s">
        <v>51</v>
      </c>
      <c r="F85" s="8" t="s">
        <v>51</v>
      </c>
      <c r="G85" s="8" t="s">
        <v>86</v>
      </c>
      <c r="H85" s="8">
        <v>0</v>
      </c>
      <c r="I85" s="503">
        <v>1</v>
      </c>
      <c r="J85" s="46">
        <v>0</v>
      </c>
      <c r="K85" s="50">
        <v>13.67</v>
      </c>
      <c r="L85" s="50">
        <v>50</v>
      </c>
      <c r="M85" s="50">
        <v>24.4</v>
      </c>
      <c r="N85" s="50">
        <v>21.5</v>
      </c>
      <c r="O85" s="50" t="s">
        <v>51</v>
      </c>
      <c r="P85" s="50" t="s">
        <v>51</v>
      </c>
      <c r="Q85" s="50" t="s">
        <v>51</v>
      </c>
      <c r="R85" s="140" t="s">
        <v>51</v>
      </c>
    </row>
    <row r="86" spans="1:18" x14ac:dyDescent="0.25">
      <c r="A86" s="131" t="s">
        <v>377</v>
      </c>
      <c r="B86" s="8" t="s">
        <v>146</v>
      </c>
      <c r="C86" s="9">
        <v>42948</v>
      </c>
      <c r="D86" s="8" t="s">
        <v>86</v>
      </c>
      <c r="E86" s="8" t="s">
        <v>51</v>
      </c>
      <c r="F86" s="8" t="s">
        <v>51</v>
      </c>
      <c r="G86" s="8" t="s">
        <v>86</v>
      </c>
      <c r="H86" s="8">
        <v>0</v>
      </c>
      <c r="I86" s="503">
        <v>1</v>
      </c>
      <c r="J86" s="46">
        <v>0</v>
      </c>
      <c r="K86" s="50">
        <v>14.67</v>
      </c>
      <c r="L86" s="50">
        <v>58.33</v>
      </c>
      <c r="M86" s="50">
        <v>11</v>
      </c>
      <c r="N86" s="50">
        <v>8</v>
      </c>
      <c r="O86" s="50" t="s">
        <v>51</v>
      </c>
      <c r="P86" s="50" t="s">
        <v>51</v>
      </c>
      <c r="Q86" s="50" t="s">
        <v>51</v>
      </c>
      <c r="R86" s="140" t="s">
        <v>51</v>
      </c>
    </row>
    <row r="87" spans="1:18" ht="15.75" thickBot="1" x14ac:dyDescent="0.3">
      <c r="A87" s="133" t="s">
        <v>378</v>
      </c>
      <c r="B87" s="173" t="s">
        <v>189</v>
      </c>
      <c r="C87" s="174">
        <v>42952</v>
      </c>
      <c r="D87" s="173" t="s">
        <v>86</v>
      </c>
      <c r="E87" s="173" t="s">
        <v>51</v>
      </c>
      <c r="F87" s="173" t="s">
        <v>51</v>
      </c>
      <c r="G87" s="173" t="s">
        <v>86</v>
      </c>
      <c r="H87" s="173">
        <v>0</v>
      </c>
      <c r="I87" s="505">
        <v>1</v>
      </c>
      <c r="J87" s="193">
        <v>0</v>
      </c>
      <c r="K87" s="169">
        <v>11.5</v>
      </c>
      <c r="L87" s="169">
        <v>58.33</v>
      </c>
      <c r="M87" s="169" t="s">
        <v>51</v>
      </c>
      <c r="N87" s="169" t="s">
        <v>51</v>
      </c>
      <c r="O87" s="169" t="s">
        <v>51</v>
      </c>
      <c r="P87" s="169" t="s">
        <v>51</v>
      </c>
      <c r="Q87" s="169" t="s">
        <v>51</v>
      </c>
      <c r="R87" s="143" t="s">
        <v>51</v>
      </c>
    </row>
    <row r="88" spans="1:18" ht="15.75" thickBot="1" x14ac:dyDescent="0.3"/>
    <row r="89" spans="1:18" ht="15.75" thickBot="1" x14ac:dyDescent="0.3">
      <c r="A89" s="533" t="s">
        <v>212</v>
      </c>
      <c r="B89" s="534"/>
      <c r="C89" s="534"/>
      <c r="D89" s="534"/>
      <c r="E89" s="534"/>
      <c r="F89" s="534"/>
      <c r="G89" s="534"/>
      <c r="H89" s="534"/>
      <c r="I89" s="534"/>
      <c r="J89" s="534"/>
      <c r="K89" s="534"/>
      <c r="L89" s="534"/>
      <c r="M89" s="535"/>
    </row>
    <row r="90" spans="1:18" ht="49.5" customHeight="1" x14ac:dyDescent="0.25">
      <c r="A90" s="401" t="s">
        <v>69</v>
      </c>
      <c r="B90" s="402" t="s">
        <v>70</v>
      </c>
      <c r="C90" s="403" t="s">
        <v>71</v>
      </c>
      <c r="D90" s="402"/>
      <c r="E90" s="404"/>
      <c r="F90" s="405" t="s">
        <v>72</v>
      </c>
      <c r="G90" s="402" t="s">
        <v>73</v>
      </c>
      <c r="H90" s="406" t="s">
        <v>74</v>
      </c>
      <c r="I90" s="407" t="s">
        <v>75</v>
      </c>
      <c r="J90" s="408" t="s">
        <v>76</v>
      </c>
      <c r="K90" s="409" t="s">
        <v>216</v>
      </c>
      <c r="L90" s="410"/>
      <c r="M90" s="411"/>
    </row>
    <row r="91" spans="1:18" ht="39" thickBot="1" x14ac:dyDescent="0.3">
      <c r="A91" s="412" t="s">
        <v>77</v>
      </c>
      <c r="B91" s="413" t="s">
        <v>78</v>
      </c>
      <c r="C91" s="414" t="s">
        <v>79</v>
      </c>
      <c r="D91" s="413" t="s">
        <v>80</v>
      </c>
      <c r="E91" s="415" t="s">
        <v>81</v>
      </c>
      <c r="F91" s="416" t="s">
        <v>24</v>
      </c>
      <c r="G91" s="413" t="s">
        <v>82</v>
      </c>
      <c r="H91" s="413" t="s">
        <v>83</v>
      </c>
      <c r="I91" s="417" t="s">
        <v>84</v>
      </c>
      <c r="J91" s="414" t="s">
        <v>85</v>
      </c>
      <c r="K91" s="418" t="s">
        <v>214</v>
      </c>
      <c r="L91" s="418" t="s">
        <v>215</v>
      </c>
      <c r="M91" s="419" t="s">
        <v>213</v>
      </c>
    </row>
    <row r="92" spans="1:18" x14ac:dyDescent="0.25">
      <c r="A92" s="177"/>
      <c r="B92" s="118" t="s">
        <v>219</v>
      </c>
      <c r="C92" s="178">
        <v>42920</v>
      </c>
      <c r="D92" s="118" t="s">
        <v>56</v>
      </c>
      <c r="E92" s="118" t="s">
        <v>56</v>
      </c>
      <c r="F92" s="118" t="s">
        <v>56</v>
      </c>
      <c r="G92" s="118" t="s">
        <v>56</v>
      </c>
      <c r="H92" s="118" t="s">
        <v>56</v>
      </c>
      <c r="I92" s="179" t="s">
        <v>56</v>
      </c>
      <c r="J92" s="118" t="s">
        <v>56</v>
      </c>
      <c r="K92" s="118" t="s">
        <v>220</v>
      </c>
      <c r="L92" s="118" t="s">
        <v>221</v>
      </c>
      <c r="M92" s="120" t="s">
        <v>56</v>
      </c>
    </row>
    <row r="93" spans="1:18" x14ac:dyDescent="0.25">
      <c r="A93" s="171"/>
      <c r="B93" s="8" t="s">
        <v>174</v>
      </c>
      <c r="C93" s="9">
        <v>42920</v>
      </c>
      <c r="D93" s="8" t="s">
        <v>56</v>
      </c>
      <c r="E93" s="8" t="s">
        <v>56</v>
      </c>
      <c r="F93" s="8" t="s">
        <v>56</v>
      </c>
      <c r="G93" s="8" t="s">
        <v>56</v>
      </c>
      <c r="H93" s="8" t="s">
        <v>56</v>
      </c>
      <c r="I93" s="22" t="s">
        <v>56</v>
      </c>
      <c r="J93" s="8" t="s">
        <v>56</v>
      </c>
      <c r="K93" s="8" t="s">
        <v>222</v>
      </c>
      <c r="L93" s="8" t="s">
        <v>223</v>
      </c>
      <c r="M93" s="121" t="s">
        <v>56</v>
      </c>
    </row>
    <row r="94" spans="1:18" x14ac:dyDescent="0.25">
      <c r="A94" s="171"/>
      <c r="B94" s="8" t="s">
        <v>209</v>
      </c>
      <c r="C94" s="9">
        <v>42920</v>
      </c>
      <c r="D94" s="8" t="s">
        <v>56</v>
      </c>
      <c r="E94" s="8" t="s">
        <v>56</v>
      </c>
      <c r="F94" s="8" t="s">
        <v>56</v>
      </c>
      <c r="G94" s="8" t="s">
        <v>56</v>
      </c>
      <c r="H94" s="8" t="s">
        <v>56</v>
      </c>
      <c r="I94" s="22" t="s">
        <v>56</v>
      </c>
      <c r="J94" s="8" t="s">
        <v>56</v>
      </c>
      <c r="K94" s="8" t="s">
        <v>224</v>
      </c>
      <c r="L94" s="8" t="s">
        <v>56</v>
      </c>
      <c r="M94" s="121" t="s">
        <v>56</v>
      </c>
    </row>
    <row r="95" spans="1:18" x14ac:dyDescent="0.25">
      <c r="A95" s="171"/>
      <c r="B95" s="8" t="s">
        <v>189</v>
      </c>
      <c r="C95" s="9">
        <v>42921</v>
      </c>
      <c r="D95" s="8" t="s">
        <v>56</v>
      </c>
      <c r="E95" s="8" t="s">
        <v>56</v>
      </c>
      <c r="F95" s="8" t="s">
        <v>56</v>
      </c>
      <c r="G95" s="8" t="s">
        <v>56</v>
      </c>
      <c r="H95" s="8" t="s">
        <v>56</v>
      </c>
      <c r="I95" s="22" t="s">
        <v>56</v>
      </c>
      <c r="J95" s="8" t="s">
        <v>56</v>
      </c>
      <c r="K95" s="8" t="s">
        <v>56</v>
      </c>
      <c r="L95" s="8" t="s">
        <v>56</v>
      </c>
      <c r="M95" s="121" t="s">
        <v>56</v>
      </c>
    </row>
    <row r="96" spans="1:18" x14ac:dyDescent="0.25">
      <c r="A96" s="171"/>
      <c r="B96" s="8" t="s">
        <v>225</v>
      </c>
      <c r="C96" s="9">
        <v>42925</v>
      </c>
      <c r="D96" s="8" t="s">
        <v>56</v>
      </c>
      <c r="E96" s="8" t="s">
        <v>56</v>
      </c>
      <c r="F96" s="8" t="s">
        <v>56</v>
      </c>
      <c r="G96" s="8" t="s">
        <v>56</v>
      </c>
      <c r="H96" s="8" t="s">
        <v>56</v>
      </c>
      <c r="I96" s="22" t="s">
        <v>56</v>
      </c>
      <c r="J96" s="8" t="s">
        <v>56</v>
      </c>
      <c r="K96" s="8" t="s">
        <v>226</v>
      </c>
      <c r="L96" s="8" t="s">
        <v>227</v>
      </c>
      <c r="M96" s="121" t="s">
        <v>56</v>
      </c>
    </row>
    <row r="97" spans="1:13" x14ac:dyDescent="0.25">
      <c r="A97" s="171"/>
      <c r="B97" s="8" t="s">
        <v>68</v>
      </c>
      <c r="C97" s="9">
        <v>42929</v>
      </c>
      <c r="D97" s="8" t="s">
        <v>56</v>
      </c>
      <c r="E97" s="8" t="s">
        <v>56</v>
      </c>
      <c r="F97" s="8" t="s">
        <v>56</v>
      </c>
      <c r="G97" s="8" t="s">
        <v>56</v>
      </c>
      <c r="H97" s="8" t="s">
        <v>56</v>
      </c>
      <c r="I97" s="22" t="s">
        <v>56</v>
      </c>
      <c r="J97" s="8" t="s">
        <v>56</v>
      </c>
      <c r="K97" s="8" t="s">
        <v>229</v>
      </c>
      <c r="L97" s="8" t="s">
        <v>230</v>
      </c>
      <c r="M97" s="121" t="s">
        <v>56</v>
      </c>
    </row>
    <row r="98" spans="1:13" x14ac:dyDescent="0.25">
      <c r="A98" s="171"/>
      <c r="B98" s="8" t="s">
        <v>161</v>
      </c>
      <c r="C98" s="9">
        <v>42963</v>
      </c>
      <c r="D98" s="8" t="s">
        <v>56</v>
      </c>
      <c r="E98" s="8" t="s">
        <v>56</v>
      </c>
      <c r="F98" s="8" t="s">
        <v>56</v>
      </c>
      <c r="G98" s="8" t="s">
        <v>56</v>
      </c>
      <c r="H98" s="8" t="s">
        <v>56</v>
      </c>
      <c r="I98" s="22" t="s">
        <v>56</v>
      </c>
      <c r="J98" s="8" t="s">
        <v>56</v>
      </c>
      <c r="K98" s="8" t="s">
        <v>56</v>
      </c>
      <c r="L98" s="8" t="s">
        <v>56</v>
      </c>
      <c r="M98" s="121" t="s">
        <v>56</v>
      </c>
    </row>
    <row r="99" spans="1:13" x14ac:dyDescent="0.25">
      <c r="A99" s="171"/>
      <c r="B99" s="8" t="s">
        <v>232</v>
      </c>
      <c r="C99" s="9">
        <v>42963</v>
      </c>
      <c r="D99" s="8" t="s">
        <v>56</v>
      </c>
      <c r="E99" s="8" t="s">
        <v>56</v>
      </c>
      <c r="F99" s="8" t="s">
        <v>56</v>
      </c>
      <c r="G99" s="8" t="s">
        <v>56</v>
      </c>
      <c r="H99" s="8" t="s">
        <v>56</v>
      </c>
      <c r="I99" s="22" t="s">
        <v>56</v>
      </c>
      <c r="J99" s="8" t="s">
        <v>56</v>
      </c>
      <c r="K99" s="8" t="s">
        <v>56</v>
      </c>
      <c r="L99" s="8" t="s">
        <v>56</v>
      </c>
      <c r="M99" s="121" t="s">
        <v>56</v>
      </c>
    </row>
    <row r="100" spans="1:13" ht="15.75" thickBot="1" x14ac:dyDescent="0.3">
      <c r="A100" s="172"/>
      <c r="B100" s="173" t="s">
        <v>233</v>
      </c>
      <c r="C100" s="174">
        <v>42964</v>
      </c>
      <c r="D100" s="173" t="s">
        <v>56</v>
      </c>
      <c r="E100" s="173" t="s">
        <v>56</v>
      </c>
      <c r="F100" s="173" t="s">
        <v>56</v>
      </c>
      <c r="G100" s="173" t="s">
        <v>56</v>
      </c>
      <c r="H100" s="173" t="s">
        <v>56</v>
      </c>
      <c r="I100" s="175" t="s">
        <v>56</v>
      </c>
      <c r="J100" s="173" t="s">
        <v>56</v>
      </c>
      <c r="K100" s="173" t="s">
        <v>56</v>
      </c>
      <c r="L100" s="173" t="s">
        <v>56</v>
      </c>
      <c r="M100" s="176" t="s">
        <v>56</v>
      </c>
    </row>
  </sheetData>
  <mergeCells count="2">
    <mergeCell ref="A1:R1"/>
    <mergeCell ref="A89:M8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"/>
  <sheetViews>
    <sheetView workbookViewId="0">
      <selection sqref="A1:K1"/>
    </sheetView>
  </sheetViews>
  <sheetFormatPr defaultRowHeight="15" x14ac:dyDescent="0.25"/>
  <cols>
    <col min="1" max="1" width="12" style="61" customWidth="1"/>
    <col min="2" max="2" width="10.42578125" style="61" customWidth="1"/>
    <col min="3" max="3" width="9.7109375" style="61" bestFit="1" customWidth="1"/>
    <col min="4" max="4" width="10.42578125" style="61" customWidth="1"/>
    <col min="5" max="9" width="9.140625" style="61"/>
    <col min="10" max="10" width="9.42578125" style="61" customWidth="1"/>
    <col min="11" max="18" width="9.140625" style="61"/>
  </cols>
  <sheetData>
    <row r="1" spans="1:18" ht="15.75" thickBot="1" x14ac:dyDescent="0.3">
      <c r="A1" s="536" t="s">
        <v>87</v>
      </c>
      <c r="B1" s="537"/>
      <c r="C1" s="537"/>
      <c r="D1" s="537"/>
      <c r="E1" s="537"/>
      <c r="F1" s="537"/>
      <c r="G1" s="537"/>
      <c r="H1" s="537"/>
      <c r="I1" s="537"/>
      <c r="J1" s="537"/>
      <c r="K1" s="538"/>
    </row>
    <row r="2" spans="1:18" ht="38.25" x14ac:dyDescent="0.25">
      <c r="A2" s="391" t="s">
        <v>271</v>
      </c>
      <c r="B2" s="392" t="s">
        <v>70</v>
      </c>
      <c r="C2" s="393" t="s">
        <v>71</v>
      </c>
      <c r="D2" s="392"/>
      <c r="E2" s="392"/>
      <c r="F2" s="394" t="s">
        <v>72</v>
      </c>
      <c r="G2" s="392" t="s">
        <v>73</v>
      </c>
      <c r="H2" s="395"/>
      <c r="I2" s="395"/>
      <c r="J2" s="395"/>
      <c r="K2" s="375"/>
    </row>
    <row r="3" spans="1:18" ht="64.5" thickBot="1" x14ac:dyDescent="0.3">
      <c r="A3" s="396" t="s">
        <v>272</v>
      </c>
      <c r="B3" s="397" t="s">
        <v>78</v>
      </c>
      <c r="C3" s="397" t="s">
        <v>79</v>
      </c>
      <c r="D3" s="397" t="s">
        <v>80</v>
      </c>
      <c r="E3" s="397" t="s">
        <v>81</v>
      </c>
      <c r="F3" s="398" t="s">
        <v>24</v>
      </c>
      <c r="G3" s="397" t="s">
        <v>82</v>
      </c>
      <c r="H3" s="399" t="s">
        <v>260</v>
      </c>
      <c r="I3" s="399" t="s">
        <v>261</v>
      </c>
      <c r="J3" s="399" t="s">
        <v>262</v>
      </c>
      <c r="K3" s="400" t="s">
        <v>263</v>
      </c>
    </row>
    <row r="4" spans="1:18" x14ac:dyDescent="0.25">
      <c r="A4" s="160" t="s">
        <v>269</v>
      </c>
      <c r="B4" s="116" t="s">
        <v>105</v>
      </c>
      <c r="C4" s="161">
        <v>42925</v>
      </c>
      <c r="D4" s="116" t="s">
        <v>86</v>
      </c>
      <c r="E4" s="116" t="s">
        <v>86</v>
      </c>
      <c r="F4" s="116" t="s">
        <v>51</v>
      </c>
      <c r="G4" s="116" t="s">
        <v>86</v>
      </c>
      <c r="H4" s="116">
        <v>17.329999999999998</v>
      </c>
      <c r="I4" s="116">
        <v>71</v>
      </c>
      <c r="J4" s="116">
        <v>20.7</v>
      </c>
      <c r="K4" s="117">
        <v>17.5</v>
      </c>
    </row>
    <row r="5" spans="1:18" x14ac:dyDescent="0.25">
      <c r="A5" s="162" t="s">
        <v>270</v>
      </c>
      <c r="B5" s="51" t="s">
        <v>145</v>
      </c>
      <c r="C5" s="75">
        <v>42924</v>
      </c>
      <c r="D5" s="50" t="s">
        <v>86</v>
      </c>
      <c r="E5" s="50" t="s">
        <v>86</v>
      </c>
      <c r="F5" s="50" t="s">
        <v>51</v>
      </c>
      <c r="G5" s="50" t="s">
        <v>86</v>
      </c>
      <c r="H5" s="50">
        <v>18</v>
      </c>
      <c r="I5" s="50">
        <v>61</v>
      </c>
      <c r="J5" s="50" t="s">
        <v>51</v>
      </c>
      <c r="K5" s="140" t="s">
        <v>51</v>
      </c>
      <c r="L5" s="60"/>
      <c r="M5" s="60"/>
      <c r="N5" s="60"/>
      <c r="O5" s="60"/>
      <c r="P5" s="60"/>
      <c r="Q5" s="60"/>
      <c r="R5" s="60"/>
    </row>
    <row r="6" spans="1:18" x14ac:dyDescent="0.25">
      <c r="A6" s="162" t="s">
        <v>273</v>
      </c>
      <c r="B6" s="8" t="s">
        <v>100</v>
      </c>
      <c r="C6" s="9">
        <v>42924</v>
      </c>
      <c r="D6" s="10" t="s">
        <v>94</v>
      </c>
      <c r="E6" s="10">
        <v>4.9999999999999996E-2</v>
      </c>
      <c r="F6" s="50" t="s">
        <v>51</v>
      </c>
      <c r="G6" s="50" t="s">
        <v>86</v>
      </c>
      <c r="H6" s="50" t="s">
        <v>51</v>
      </c>
      <c r="I6" s="50" t="s">
        <v>51</v>
      </c>
      <c r="J6" s="50">
        <v>6.22</v>
      </c>
      <c r="K6" s="140">
        <v>3</v>
      </c>
      <c r="L6" s="76"/>
      <c r="M6" s="77"/>
      <c r="N6" s="78"/>
      <c r="O6" s="79"/>
      <c r="P6" s="79"/>
      <c r="Q6" s="79"/>
      <c r="R6" s="79"/>
    </row>
    <row r="7" spans="1:18" x14ac:dyDescent="0.25">
      <c r="A7" s="162" t="s">
        <v>274</v>
      </c>
      <c r="B7" s="17" t="s">
        <v>143</v>
      </c>
      <c r="C7" s="163">
        <v>42922</v>
      </c>
      <c r="D7" s="17" t="s">
        <v>94</v>
      </c>
      <c r="E7" s="164">
        <v>0.16319444444444445</v>
      </c>
      <c r="F7" s="50" t="s">
        <v>51</v>
      </c>
      <c r="G7" s="50" t="s">
        <v>86</v>
      </c>
      <c r="H7" s="50" t="s">
        <v>51</v>
      </c>
      <c r="I7" s="50" t="s">
        <v>51</v>
      </c>
      <c r="J7" s="50" t="s">
        <v>51</v>
      </c>
      <c r="K7" s="140" t="s">
        <v>51</v>
      </c>
      <c r="L7" s="60"/>
      <c r="M7" s="60"/>
      <c r="N7" s="60"/>
      <c r="O7" s="60"/>
      <c r="P7" s="60"/>
      <c r="Q7" s="60"/>
      <c r="R7" s="60"/>
    </row>
    <row r="8" spans="1:18" x14ac:dyDescent="0.25">
      <c r="A8" s="162" t="s">
        <v>275</v>
      </c>
      <c r="B8" s="8" t="s">
        <v>115</v>
      </c>
      <c r="C8" s="9">
        <v>42914</v>
      </c>
      <c r="D8" s="8" t="s">
        <v>86</v>
      </c>
      <c r="E8" s="10">
        <v>0.11805555555555557</v>
      </c>
      <c r="F8" s="50" t="s">
        <v>51</v>
      </c>
      <c r="G8" s="50" t="s">
        <v>86</v>
      </c>
      <c r="H8" s="50" t="s">
        <v>51</v>
      </c>
      <c r="I8" s="50" t="s">
        <v>51</v>
      </c>
      <c r="J8" s="50" t="s">
        <v>51</v>
      </c>
      <c r="K8" s="140" t="s">
        <v>51</v>
      </c>
      <c r="L8" s="60"/>
      <c r="M8" s="60"/>
      <c r="N8" s="60"/>
      <c r="O8" s="60"/>
      <c r="P8" s="60"/>
      <c r="Q8" s="60"/>
      <c r="R8" s="60"/>
    </row>
    <row r="9" spans="1:18" ht="15.75" thickBot="1" x14ac:dyDescent="0.3">
      <c r="A9" s="165" t="s">
        <v>276</v>
      </c>
      <c r="B9" s="166" t="s">
        <v>88</v>
      </c>
      <c r="C9" s="167">
        <v>42914</v>
      </c>
      <c r="D9" s="166" t="s">
        <v>86</v>
      </c>
      <c r="E9" s="168">
        <v>4.1666666666666664E-2</v>
      </c>
      <c r="F9" s="169" t="s">
        <v>51</v>
      </c>
      <c r="G9" s="169" t="s">
        <v>86</v>
      </c>
      <c r="H9" s="169">
        <v>15.67</v>
      </c>
      <c r="I9" s="169">
        <v>58.33</v>
      </c>
      <c r="J9" s="170">
        <v>7.5</v>
      </c>
      <c r="K9" s="130">
        <v>2.9</v>
      </c>
      <c r="L9" s="60"/>
      <c r="M9" s="60"/>
      <c r="N9" s="60"/>
      <c r="O9" s="60"/>
      <c r="P9" s="60"/>
      <c r="Q9" s="60"/>
      <c r="R9" s="60"/>
    </row>
    <row r="10" spans="1:18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60"/>
      <c r="M10" s="60"/>
      <c r="N10" s="60"/>
      <c r="O10" s="60"/>
      <c r="P10" s="60"/>
      <c r="Q10" s="60"/>
      <c r="R10" s="60"/>
    </row>
    <row r="11" spans="1:18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60"/>
      <c r="M11" s="60"/>
      <c r="N11" s="60"/>
      <c r="O11" s="60"/>
      <c r="P11" s="60"/>
      <c r="Q11" s="60"/>
      <c r="R11" s="60"/>
    </row>
    <row r="12" spans="1:18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60"/>
      <c r="M12" s="60"/>
      <c r="N12" s="60"/>
      <c r="O12" s="60"/>
      <c r="P12" s="60"/>
      <c r="Q12" s="60"/>
      <c r="R12" s="60"/>
    </row>
    <row r="13" spans="1:18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60"/>
      <c r="M13" s="60"/>
      <c r="N13" s="60"/>
      <c r="O13" s="60"/>
      <c r="P13" s="60"/>
      <c r="Q13" s="60"/>
      <c r="R13" s="60"/>
    </row>
    <row r="14" spans="1:18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60"/>
      <c r="M14" s="60"/>
      <c r="N14" s="60"/>
      <c r="O14" s="60"/>
      <c r="P14" s="60"/>
      <c r="Q14" s="60"/>
      <c r="R14" s="60"/>
    </row>
    <row r="15" spans="1:18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60"/>
      <c r="M15" s="60"/>
      <c r="N15" s="60"/>
      <c r="O15" s="60"/>
      <c r="P15" s="60"/>
      <c r="Q15" s="60"/>
      <c r="R15" s="60"/>
    </row>
    <row r="16" spans="1:18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60"/>
      <c r="M16" s="60"/>
      <c r="N16" s="60"/>
      <c r="O16" s="60"/>
      <c r="P16" s="60"/>
      <c r="Q16" s="60"/>
      <c r="R16" s="60"/>
    </row>
    <row r="17" spans="1:18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60"/>
      <c r="M17" s="60"/>
      <c r="N17" s="60"/>
      <c r="O17" s="60"/>
      <c r="P17" s="60"/>
      <c r="Q17" s="60"/>
      <c r="R17" s="60"/>
    </row>
    <row r="18" spans="1:18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60"/>
      <c r="M18" s="60"/>
      <c r="N18" s="60"/>
      <c r="O18" s="60"/>
      <c r="P18" s="60"/>
      <c r="Q18" s="60"/>
      <c r="R18" s="60"/>
    </row>
    <row r="19" spans="1:18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60"/>
      <c r="M19" s="60"/>
      <c r="N19" s="60"/>
      <c r="O19" s="60"/>
      <c r="P19" s="60"/>
      <c r="Q19" s="60"/>
      <c r="R19" s="60"/>
    </row>
    <row r="20" spans="1:18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60"/>
      <c r="M20" s="60"/>
      <c r="N20" s="60"/>
      <c r="O20" s="60"/>
      <c r="P20" s="60"/>
      <c r="Q20" s="60"/>
      <c r="R20" s="60"/>
    </row>
    <row r="21" spans="1:18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60"/>
      <c r="M21" s="60"/>
      <c r="N21" s="60"/>
      <c r="O21" s="60"/>
      <c r="P21" s="60"/>
      <c r="Q21" s="60"/>
      <c r="R21" s="60"/>
    </row>
    <row r="22" spans="1:18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60"/>
      <c r="M22" s="60"/>
      <c r="N22" s="60"/>
      <c r="O22" s="60"/>
      <c r="P22" s="60"/>
      <c r="Q22" s="60"/>
      <c r="R22" s="60"/>
    </row>
    <row r="23" spans="1:18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60"/>
      <c r="M23" s="60"/>
      <c r="N23" s="60"/>
      <c r="O23" s="60"/>
      <c r="P23" s="60"/>
      <c r="Q23" s="60"/>
      <c r="R23" s="60"/>
    </row>
    <row r="24" spans="1:18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60"/>
      <c r="M24" s="60"/>
      <c r="N24" s="60"/>
      <c r="O24" s="60"/>
      <c r="P24" s="60"/>
      <c r="Q24" s="60"/>
      <c r="R24" s="60"/>
    </row>
    <row r="25" spans="1:18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60"/>
      <c r="M25" s="60"/>
      <c r="N25" s="60"/>
      <c r="O25" s="60"/>
      <c r="P25" s="60"/>
      <c r="Q25" s="60"/>
      <c r="R25" s="60"/>
    </row>
    <row r="26" spans="1:18" x14ac:dyDescent="0.25">
      <c r="L26" s="60"/>
      <c r="M26" s="60"/>
      <c r="N26" s="60"/>
      <c r="O26" s="60"/>
      <c r="P26" s="60"/>
      <c r="Q26" s="60"/>
      <c r="R26" s="60"/>
    </row>
  </sheetData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C21" sqref="C21"/>
    </sheetView>
  </sheetViews>
  <sheetFormatPr defaultRowHeight="15" x14ac:dyDescent="0.25"/>
  <cols>
    <col min="1" max="1" width="21.42578125" style="125" bestFit="1" customWidth="1"/>
    <col min="2" max="2" width="24.85546875" style="125" bestFit="1" customWidth="1"/>
  </cols>
  <sheetData>
    <row r="1" spans="1:2" x14ac:dyDescent="0.25">
      <c r="A1" s="387" t="s">
        <v>381</v>
      </c>
      <c r="B1" s="388" t="s">
        <v>382</v>
      </c>
    </row>
    <row r="2" spans="1:2" ht="15.75" thickBot="1" x14ac:dyDescent="0.3">
      <c r="A2" s="389" t="s">
        <v>383</v>
      </c>
      <c r="B2" s="390" t="s">
        <v>384</v>
      </c>
    </row>
    <row r="3" spans="1:2" x14ac:dyDescent="0.25">
      <c r="A3" s="263" t="s">
        <v>202</v>
      </c>
      <c r="B3" s="264">
        <v>1</v>
      </c>
    </row>
    <row r="4" spans="1:2" x14ac:dyDescent="0.25">
      <c r="A4" s="265" t="s">
        <v>201</v>
      </c>
      <c r="B4" s="266">
        <v>1</v>
      </c>
    </row>
    <row r="5" spans="1:2" x14ac:dyDescent="0.25">
      <c r="A5" s="267" t="s">
        <v>175</v>
      </c>
      <c r="B5" s="266">
        <v>1</v>
      </c>
    </row>
    <row r="6" spans="1:2" x14ac:dyDescent="0.25">
      <c r="A6" s="265" t="s">
        <v>147</v>
      </c>
      <c r="B6" s="266">
        <v>1</v>
      </c>
    </row>
    <row r="7" spans="1:2" x14ac:dyDescent="0.25">
      <c r="A7" s="265" t="s">
        <v>134</v>
      </c>
      <c r="B7" s="266">
        <v>2</v>
      </c>
    </row>
    <row r="8" spans="1:2" x14ac:dyDescent="0.25">
      <c r="A8" s="265" t="s">
        <v>130</v>
      </c>
      <c r="B8" s="266">
        <v>2</v>
      </c>
    </row>
    <row r="9" spans="1:2" x14ac:dyDescent="0.25">
      <c r="A9" s="268" t="s">
        <v>123</v>
      </c>
      <c r="B9" s="266">
        <v>2</v>
      </c>
    </row>
    <row r="10" spans="1:2" x14ac:dyDescent="0.25">
      <c r="A10" s="268" t="s">
        <v>119</v>
      </c>
      <c r="B10" s="266">
        <v>1</v>
      </c>
    </row>
    <row r="11" spans="1:2" x14ac:dyDescent="0.25">
      <c r="A11" s="268" t="s">
        <v>206</v>
      </c>
      <c r="B11" s="266">
        <v>1</v>
      </c>
    </row>
    <row r="12" spans="1:2" x14ac:dyDescent="0.25">
      <c r="A12" s="265" t="s">
        <v>114</v>
      </c>
      <c r="B12" s="266">
        <v>3</v>
      </c>
    </row>
    <row r="13" spans="1:2" x14ac:dyDescent="0.25">
      <c r="A13" s="265" t="s">
        <v>107</v>
      </c>
      <c r="B13" s="266">
        <v>4</v>
      </c>
    </row>
    <row r="14" spans="1:2" x14ac:dyDescent="0.25">
      <c r="A14" s="268" t="s">
        <v>163</v>
      </c>
      <c r="B14" s="266">
        <v>3</v>
      </c>
    </row>
    <row r="15" spans="1:2" x14ac:dyDescent="0.25">
      <c r="A15" s="265" t="s">
        <v>64</v>
      </c>
      <c r="B15" s="266">
        <v>2</v>
      </c>
    </row>
    <row r="16" spans="1:2" x14ac:dyDescent="0.25">
      <c r="A16" s="265" t="s">
        <v>66</v>
      </c>
      <c r="B16" s="266">
        <v>1</v>
      </c>
    </row>
    <row r="17" spans="1:2" x14ac:dyDescent="0.25">
      <c r="A17" s="265" t="s">
        <v>103</v>
      </c>
      <c r="B17" s="266">
        <v>2</v>
      </c>
    </row>
    <row r="18" spans="1:2" x14ac:dyDescent="0.25">
      <c r="A18" s="265" t="s">
        <v>104</v>
      </c>
      <c r="B18" s="266">
        <v>2</v>
      </c>
    </row>
    <row r="19" spans="1:2" ht="15.75" thickBot="1" x14ac:dyDescent="0.3">
      <c r="A19" s="269" t="s">
        <v>106</v>
      </c>
      <c r="B19" s="270">
        <v>1</v>
      </c>
    </row>
    <row r="20" spans="1:2" ht="15.75" x14ac:dyDescent="0.25">
      <c r="A20" s="122"/>
      <c r="B20" s="123"/>
    </row>
    <row r="21" spans="1:2" ht="15.75" x14ac:dyDescent="0.25">
      <c r="A21" s="122"/>
      <c r="B21" s="123"/>
    </row>
    <row r="22" spans="1:2" ht="15.75" x14ac:dyDescent="0.25">
      <c r="A22" s="124"/>
      <c r="B22" s="123"/>
    </row>
    <row r="23" spans="1:2" ht="15.75" x14ac:dyDescent="0.25">
      <c r="A23" s="124"/>
      <c r="B23" s="123"/>
    </row>
    <row r="24" spans="1:2" ht="15.75" x14ac:dyDescent="0.25">
      <c r="A24" s="124"/>
      <c r="B24" s="123"/>
    </row>
    <row r="25" spans="1:2" ht="15.75" x14ac:dyDescent="0.25">
      <c r="A25" s="124"/>
      <c r="B25" s="123"/>
    </row>
    <row r="26" spans="1:2" ht="15.75" x14ac:dyDescent="0.25">
      <c r="A26" s="122"/>
      <c r="B26" s="123"/>
    </row>
    <row r="27" spans="1:2" ht="15.75" x14ac:dyDescent="0.25">
      <c r="A27" s="124"/>
      <c r="B27" s="123"/>
    </row>
    <row r="28" spans="1:2" ht="15.75" x14ac:dyDescent="0.25">
      <c r="A28" s="124"/>
      <c r="B28" s="1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B15" sqref="B15"/>
    </sheetView>
  </sheetViews>
  <sheetFormatPr defaultRowHeight="15" x14ac:dyDescent="0.25"/>
  <cols>
    <col min="1" max="1" width="17.140625" style="38" customWidth="1"/>
    <col min="2" max="2" width="16.28515625" style="38" customWidth="1"/>
  </cols>
  <sheetData>
    <row r="1" spans="1:2" ht="49.5" customHeight="1" thickBot="1" x14ac:dyDescent="0.3">
      <c r="A1" s="385" t="s">
        <v>443</v>
      </c>
      <c r="B1" s="386" t="s">
        <v>444</v>
      </c>
    </row>
    <row r="2" spans="1:2" x14ac:dyDescent="0.25">
      <c r="A2" s="259" t="s">
        <v>385</v>
      </c>
      <c r="B2" s="256">
        <v>9</v>
      </c>
    </row>
    <row r="3" spans="1:2" x14ac:dyDescent="0.25">
      <c r="A3" s="260" t="s">
        <v>386</v>
      </c>
      <c r="B3" s="257">
        <v>6</v>
      </c>
    </row>
    <row r="4" spans="1:2" x14ac:dyDescent="0.25">
      <c r="A4" s="261" t="s">
        <v>387</v>
      </c>
      <c r="B4" s="257">
        <v>2</v>
      </c>
    </row>
    <row r="5" spans="1:2" x14ac:dyDescent="0.25">
      <c r="A5" s="261" t="s">
        <v>388</v>
      </c>
      <c r="B5" s="257">
        <v>8</v>
      </c>
    </row>
    <row r="6" spans="1:2" x14ac:dyDescent="0.25">
      <c r="A6" s="261" t="s">
        <v>389</v>
      </c>
      <c r="B6" s="257">
        <v>2</v>
      </c>
    </row>
    <row r="7" spans="1:2" x14ac:dyDescent="0.25">
      <c r="A7" s="261" t="s">
        <v>390</v>
      </c>
      <c r="B7" s="257">
        <v>4</v>
      </c>
    </row>
    <row r="8" spans="1:2" x14ac:dyDescent="0.25">
      <c r="A8" s="261" t="s">
        <v>391</v>
      </c>
      <c r="B8" s="257">
        <v>9</v>
      </c>
    </row>
    <row r="9" spans="1:2" x14ac:dyDescent="0.25">
      <c r="A9" s="261" t="s">
        <v>392</v>
      </c>
      <c r="B9" s="257">
        <v>2</v>
      </c>
    </row>
    <row r="10" spans="1:2" ht="15.75" thickBot="1" x14ac:dyDescent="0.3">
      <c r="A10" s="262" t="s">
        <v>393</v>
      </c>
      <c r="B10" s="258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6"/>
  <sheetViews>
    <sheetView workbookViewId="0">
      <selection activeCell="A38" sqref="A38:XFD38"/>
    </sheetView>
  </sheetViews>
  <sheetFormatPr defaultRowHeight="15" x14ac:dyDescent="0.25"/>
  <cols>
    <col min="1" max="1" width="16" style="61" customWidth="1"/>
    <col min="2" max="2" width="17.7109375" style="61" customWidth="1"/>
  </cols>
  <sheetData>
    <row r="1" spans="1:2" ht="60.75" thickBot="1" x14ac:dyDescent="0.3">
      <c r="A1" s="370" t="s">
        <v>23</v>
      </c>
      <c r="B1" s="371" t="s">
        <v>399</v>
      </c>
    </row>
    <row r="2" spans="1:2" x14ac:dyDescent="0.25">
      <c r="A2" s="430" t="s">
        <v>279</v>
      </c>
      <c r="B2" s="128">
        <v>69</v>
      </c>
    </row>
    <row r="3" spans="1:2" x14ac:dyDescent="0.25">
      <c r="A3" s="131" t="s">
        <v>280</v>
      </c>
      <c r="B3" s="129">
        <v>145</v>
      </c>
    </row>
    <row r="4" spans="1:2" x14ac:dyDescent="0.25">
      <c r="A4" s="131" t="s">
        <v>281</v>
      </c>
      <c r="B4" s="129">
        <v>82</v>
      </c>
    </row>
    <row r="5" spans="1:2" x14ac:dyDescent="0.25">
      <c r="A5" s="131" t="s">
        <v>282</v>
      </c>
      <c r="B5" s="129">
        <v>127</v>
      </c>
    </row>
    <row r="6" spans="1:2" x14ac:dyDescent="0.25">
      <c r="A6" s="131" t="s">
        <v>97</v>
      </c>
      <c r="B6" s="129">
        <v>74</v>
      </c>
    </row>
    <row r="7" spans="1:2" x14ac:dyDescent="0.25">
      <c r="A7" s="131" t="s">
        <v>283</v>
      </c>
      <c r="B7" s="129">
        <v>102</v>
      </c>
    </row>
    <row r="8" spans="1:2" x14ac:dyDescent="0.25">
      <c r="A8" s="131" t="s">
        <v>284</v>
      </c>
      <c r="B8" s="129">
        <v>72</v>
      </c>
    </row>
    <row r="9" spans="1:2" x14ac:dyDescent="0.25">
      <c r="A9" s="131" t="s">
        <v>286</v>
      </c>
      <c r="B9" s="129">
        <v>99</v>
      </c>
    </row>
    <row r="10" spans="1:2" x14ac:dyDescent="0.25">
      <c r="A10" s="131" t="s">
        <v>285</v>
      </c>
      <c r="B10" s="129">
        <v>77</v>
      </c>
    </row>
    <row r="11" spans="1:2" x14ac:dyDescent="0.25">
      <c r="A11" s="131" t="s">
        <v>287</v>
      </c>
      <c r="B11" s="129">
        <v>94</v>
      </c>
    </row>
    <row r="12" spans="1:2" x14ac:dyDescent="0.25">
      <c r="A12" s="131" t="s">
        <v>288</v>
      </c>
      <c r="B12" s="129">
        <v>69</v>
      </c>
    </row>
    <row r="13" spans="1:2" x14ac:dyDescent="0.25">
      <c r="A13" s="131" t="s">
        <v>289</v>
      </c>
      <c r="B13" s="129">
        <v>145</v>
      </c>
    </row>
    <row r="14" spans="1:2" x14ac:dyDescent="0.25">
      <c r="A14" s="131" t="s">
        <v>290</v>
      </c>
      <c r="B14" s="129">
        <v>59</v>
      </c>
    </row>
    <row r="15" spans="1:2" x14ac:dyDescent="0.25">
      <c r="A15" s="131" t="s">
        <v>111</v>
      </c>
      <c r="B15" s="139">
        <v>111</v>
      </c>
    </row>
    <row r="16" spans="1:2" x14ac:dyDescent="0.25">
      <c r="A16" s="131" t="s">
        <v>112</v>
      </c>
      <c r="B16" s="140">
        <v>97</v>
      </c>
    </row>
    <row r="17" spans="1:2" x14ac:dyDescent="0.25">
      <c r="A17" s="131" t="s">
        <v>291</v>
      </c>
      <c r="B17" s="140">
        <v>79</v>
      </c>
    </row>
    <row r="18" spans="1:2" x14ac:dyDescent="0.25">
      <c r="A18" s="132" t="s">
        <v>292</v>
      </c>
      <c r="B18" s="140">
        <v>101</v>
      </c>
    </row>
    <row r="19" spans="1:2" x14ac:dyDescent="0.25">
      <c r="A19" s="131" t="s">
        <v>293</v>
      </c>
      <c r="B19" s="140">
        <v>102</v>
      </c>
    </row>
    <row r="20" spans="1:2" x14ac:dyDescent="0.25">
      <c r="A20" s="131" t="s">
        <v>294</v>
      </c>
      <c r="B20" s="129">
        <v>64</v>
      </c>
    </row>
    <row r="21" spans="1:2" x14ac:dyDescent="0.25">
      <c r="A21" s="131" t="s">
        <v>295</v>
      </c>
      <c r="B21" s="140">
        <v>67</v>
      </c>
    </row>
    <row r="22" spans="1:2" x14ac:dyDescent="0.25">
      <c r="A22" s="131" t="s">
        <v>296</v>
      </c>
      <c r="B22" s="140">
        <v>91</v>
      </c>
    </row>
    <row r="23" spans="1:2" x14ac:dyDescent="0.25">
      <c r="A23" s="131" t="s">
        <v>297</v>
      </c>
      <c r="B23" s="140">
        <v>115</v>
      </c>
    </row>
    <row r="24" spans="1:2" x14ac:dyDescent="0.25">
      <c r="A24" s="131" t="s">
        <v>298</v>
      </c>
      <c r="B24" s="141">
        <v>84</v>
      </c>
    </row>
    <row r="25" spans="1:2" x14ac:dyDescent="0.25">
      <c r="A25" s="131" t="s">
        <v>299</v>
      </c>
      <c r="B25" s="140">
        <v>101</v>
      </c>
    </row>
    <row r="26" spans="1:2" x14ac:dyDescent="0.25">
      <c r="A26" s="131" t="s">
        <v>300</v>
      </c>
      <c r="B26" s="140">
        <v>95</v>
      </c>
    </row>
    <row r="27" spans="1:2" x14ac:dyDescent="0.25">
      <c r="A27" s="131" t="s">
        <v>301</v>
      </c>
      <c r="B27" s="140">
        <v>90</v>
      </c>
    </row>
    <row r="28" spans="1:2" x14ac:dyDescent="0.25">
      <c r="A28" s="131" t="s">
        <v>302</v>
      </c>
      <c r="B28" s="140">
        <v>146</v>
      </c>
    </row>
    <row r="29" spans="1:2" x14ac:dyDescent="0.25">
      <c r="A29" s="132" t="s">
        <v>125</v>
      </c>
      <c r="B29" s="142">
        <v>55</v>
      </c>
    </row>
    <row r="30" spans="1:2" x14ac:dyDescent="0.25">
      <c r="A30" s="131" t="s">
        <v>129</v>
      </c>
      <c r="B30" s="140">
        <v>86</v>
      </c>
    </row>
    <row r="31" spans="1:2" x14ac:dyDescent="0.25">
      <c r="A31" s="131" t="s">
        <v>303</v>
      </c>
      <c r="B31" s="140">
        <v>84</v>
      </c>
    </row>
    <row r="32" spans="1:2" x14ac:dyDescent="0.25">
      <c r="A32" s="131" t="s">
        <v>133</v>
      </c>
      <c r="B32" s="140">
        <v>68</v>
      </c>
    </row>
    <row r="33" spans="1:2" x14ac:dyDescent="0.25">
      <c r="A33" s="131" t="s">
        <v>304</v>
      </c>
      <c r="B33" s="140">
        <v>106</v>
      </c>
    </row>
    <row r="34" spans="1:2" x14ac:dyDescent="0.25">
      <c r="A34" s="131" t="s">
        <v>158</v>
      </c>
      <c r="B34" s="140">
        <v>90</v>
      </c>
    </row>
    <row r="35" spans="1:2" x14ac:dyDescent="0.25">
      <c r="A35" s="131" t="s">
        <v>305</v>
      </c>
      <c r="B35" s="140">
        <v>92</v>
      </c>
    </row>
    <row r="36" spans="1:2" ht="15.75" x14ac:dyDescent="0.25">
      <c r="A36" s="131" t="s">
        <v>306</v>
      </c>
      <c r="B36" s="138">
        <v>77</v>
      </c>
    </row>
    <row r="37" spans="1:2" ht="15.75" x14ac:dyDescent="0.25">
      <c r="A37" s="131" t="s">
        <v>307</v>
      </c>
      <c r="B37" s="53">
        <v>57</v>
      </c>
    </row>
    <row r="38" spans="1:2" ht="15.75" x14ac:dyDescent="0.25">
      <c r="A38" s="131" t="s">
        <v>308</v>
      </c>
      <c r="B38" s="53">
        <v>86</v>
      </c>
    </row>
    <row r="39" spans="1:2" ht="15.75" x14ac:dyDescent="0.25">
      <c r="A39" s="131" t="s">
        <v>309</v>
      </c>
      <c r="B39" s="53">
        <v>91</v>
      </c>
    </row>
    <row r="40" spans="1:2" ht="15.75" x14ac:dyDescent="0.25">
      <c r="A40" s="131" t="s">
        <v>310</v>
      </c>
      <c r="B40" s="53">
        <v>76</v>
      </c>
    </row>
    <row r="41" spans="1:2" ht="16.5" thickBot="1" x14ac:dyDescent="0.3">
      <c r="A41" s="133" t="s">
        <v>311</v>
      </c>
      <c r="B41" s="53">
        <v>92</v>
      </c>
    </row>
    <row r="42" spans="1:2" ht="15.75" x14ac:dyDescent="0.25">
      <c r="A42" s="135"/>
      <c r="B42" s="53"/>
    </row>
    <row r="43" spans="1:2" ht="15.75" x14ac:dyDescent="0.25">
      <c r="A43" s="135"/>
      <c r="B43" s="53"/>
    </row>
    <row r="44" spans="1:2" ht="15.75" x14ac:dyDescent="0.25">
      <c r="A44" s="135"/>
      <c r="B44" s="53"/>
    </row>
    <row r="45" spans="1:2" ht="15.75" x14ac:dyDescent="0.25">
      <c r="A45" s="135"/>
      <c r="B45" s="53"/>
    </row>
    <row r="46" spans="1:2" ht="15.75" x14ac:dyDescent="0.25">
      <c r="A46" s="135"/>
      <c r="B46" s="53"/>
    </row>
    <row r="47" spans="1:2" ht="15.75" x14ac:dyDescent="0.25">
      <c r="A47" s="135"/>
      <c r="B47" s="53"/>
    </row>
    <row r="48" spans="1:2" ht="15.75" x14ac:dyDescent="0.25">
      <c r="A48" s="135"/>
      <c r="B48" s="53"/>
    </row>
    <row r="49" spans="1:2" ht="15.75" x14ac:dyDescent="0.25">
      <c r="A49" s="135"/>
      <c r="B49" s="53"/>
    </row>
    <row r="50" spans="1:2" ht="15.75" x14ac:dyDescent="0.25">
      <c r="A50" s="135"/>
      <c r="B50" s="135"/>
    </row>
    <row r="51" spans="1:2" ht="15.75" x14ac:dyDescent="0.25">
      <c r="A51" s="53"/>
      <c r="B51" s="53"/>
    </row>
    <row r="52" spans="1:2" ht="15.75" x14ac:dyDescent="0.25">
      <c r="A52" s="53"/>
      <c r="B52" s="53"/>
    </row>
    <row r="53" spans="1:2" ht="15.75" x14ac:dyDescent="0.25">
      <c r="A53" s="135"/>
      <c r="B53" s="53"/>
    </row>
    <row r="54" spans="1:2" ht="15.75" x14ac:dyDescent="0.25">
      <c r="A54" s="135"/>
      <c r="B54" s="53"/>
    </row>
    <row r="55" spans="1:2" ht="15.75" x14ac:dyDescent="0.25">
      <c r="A55" s="53"/>
      <c r="B55" s="53"/>
    </row>
    <row r="56" spans="1:2" ht="15.75" x14ac:dyDescent="0.25">
      <c r="A56" s="135"/>
      <c r="B56" s="53"/>
    </row>
    <row r="57" spans="1:2" ht="15.75" x14ac:dyDescent="0.25">
      <c r="A57" s="135"/>
      <c r="B57" s="53"/>
    </row>
    <row r="58" spans="1:2" ht="15.75" x14ac:dyDescent="0.25">
      <c r="A58" s="53"/>
      <c r="B58" s="53"/>
    </row>
    <row r="59" spans="1:2" ht="15.75" x14ac:dyDescent="0.25">
      <c r="A59" s="135"/>
      <c r="B59" s="53"/>
    </row>
    <row r="60" spans="1:2" ht="15.75" x14ac:dyDescent="0.25">
      <c r="A60" s="135"/>
      <c r="B60" s="53"/>
    </row>
    <row r="61" spans="1:2" ht="15.75" x14ac:dyDescent="0.25">
      <c r="A61" s="135"/>
      <c r="B61" s="53"/>
    </row>
    <row r="62" spans="1:2" ht="15.75" x14ac:dyDescent="0.25">
      <c r="A62" s="135"/>
      <c r="B62" s="53"/>
    </row>
    <row r="63" spans="1:2" ht="15.75" x14ac:dyDescent="0.25">
      <c r="A63" s="53"/>
      <c r="B63" s="53"/>
    </row>
    <row r="64" spans="1:2" ht="15.75" x14ac:dyDescent="0.25">
      <c r="A64" s="53"/>
      <c r="B64" s="53"/>
    </row>
    <row r="65" spans="1:2" ht="15.75" x14ac:dyDescent="0.25">
      <c r="A65" s="53"/>
      <c r="B65" s="53"/>
    </row>
    <row r="66" spans="1:2" ht="15.75" x14ac:dyDescent="0.25">
      <c r="A66" s="53"/>
      <c r="B66" s="5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zoomScale="90" zoomScaleNormal="90" workbookViewId="0">
      <selection activeCell="F7" sqref="F7"/>
    </sheetView>
  </sheetViews>
  <sheetFormatPr defaultRowHeight="15" x14ac:dyDescent="0.25"/>
  <cols>
    <col min="1" max="1" width="11.85546875" style="147" bestFit="1" customWidth="1"/>
    <col min="2" max="2" width="12.42578125" style="147" bestFit="1" customWidth="1"/>
    <col min="3" max="3" width="12.5703125" style="147" bestFit="1" customWidth="1"/>
    <col min="4" max="4" width="12.140625" style="147" bestFit="1" customWidth="1"/>
    <col min="5" max="5" width="10.42578125" style="147" bestFit="1" customWidth="1"/>
    <col min="6" max="6" width="14.42578125" style="147" bestFit="1" customWidth="1"/>
    <col min="7" max="7" width="14.42578125" style="147" customWidth="1"/>
  </cols>
  <sheetData>
    <row r="1" spans="1:7" ht="62.25" customHeight="1" thickBot="1" x14ac:dyDescent="0.3">
      <c r="A1" s="364" t="s">
        <v>408</v>
      </c>
      <c r="B1" s="365" t="s">
        <v>402</v>
      </c>
      <c r="C1" s="365" t="s">
        <v>403</v>
      </c>
      <c r="D1" s="365" t="s">
        <v>404</v>
      </c>
      <c r="E1" s="365" t="s">
        <v>405</v>
      </c>
      <c r="F1" s="365" t="s">
        <v>406</v>
      </c>
      <c r="G1" s="366" t="s">
        <v>407</v>
      </c>
    </row>
    <row r="2" spans="1:7" x14ac:dyDescent="0.25">
      <c r="A2" s="155" t="s">
        <v>134</v>
      </c>
      <c r="B2" s="156" t="s">
        <v>297</v>
      </c>
      <c r="C2" s="156" t="s">
        <v>409</v>
      </c>
      <c r="D2" s="157">
        <v>42919</v>
      </c>
      <c r="E2" s="156">
        <v>101</v>
      </c>
      <c r="F2" s="156">
        <v>1</v>
      </c>
      <c r="G2" s="158">
        <v>115</v>
      </c>
    </row>
    <row r="3" spans="1:7" x14ac:dyDescent="0.25">
      <c r="A3" s="149" t="s">
        <v>114</v>
      </c>
      <c r="B3" s="146" t="s">
        <v>306</v>
      </c>
      <c r="C3" s="146" t="s">
        <v>410</v>
      </c>
      <c r="D3" s="145">
        <v>42940</v>
      </c>
      <c r="E3" s="144">
        <v>37</v>
      </c>
      <c r="F3" s="144">
        <v>19</v>
      </c>
      <c r="G3" s="148">
        <v>77</v>
      </c>
    </row>
    <row r="4" spans="1:7" ht="15.75" thickBot="1" x14ac:dyDescent="0.3">
      <c r="A4" s="150" t="s">
        <v>51</v>
      </c>
      <c r="B4" s="151" t="s">
        <v>310</v>
      </c>
      <c r="C4" s="151" t="s">
        <v>411</v>
      </c>
      <c r="D4" s="152">
        <v>42950</v>
      </c>
      <c r="E4" s="153">
        <v>72</v>
      </c>
      <c r="F4" s="153">
        <v>0</v>
      </c>
      <c r="G4" s="154">
        <v>76</v>
      </c>
    </row>
    <row r="5" spans="1:7" x14ac:dyDescent="0.25">
      <c r="A5" s="159"/>
      <c r="B5" s="159"/>
      <c r="C5" s="159"/>
      <c r="D5" s="157"/>
      <c r="E5" s="156"/>
      <c r="F5" s="156"/>
      <c r="G5" s="156"/>
    </row>
    <row r="6" spans="1:7" x14ac:dyDescent="0.25">
      <c r="A6" s="146"/>
      <c r="B6" s="146"/>
      <c r="C6" s="146"/>
      <c r="D6" s="145"/>
      <c r="E6" s="144"/>
      <c r="F6" s="144"/>
      <c r="G6" s="144"/>
    </row>
    <row r="7" spans="1:7" x14ac:dyDescent="0.25">
      <c r="A7" s="146"/>
      <c r="B7" s="146"/>
      <c r="C7" s="146"/>
      <c r="D7" s="145"/>
      <c r="E7" s="144"/>
      <c r="F7" s="144"/>
      <c r="G7" s="144"/>
    </row>
    <row r="8" spans="1:7" x14ac:dyDescent="0.25">
      <c r="A8" s="144"/>
      <c r="B8" s="144"/>
      <c r="C8" s="144"/>
      <c r="D8" s="145"/>
      <c r="E8" s="144"/>
      <c r="F8" s="144"/>
      <c r="G8" s="144"/>
    </row>
    <row r="9" spans="1:7" x14ac:dyDescent="0.25">
      <c r="A9" s="146"/>
      <c r="B9" s="146"/>
      <c r="C9" s="146"/>
      <c r="D9" s="145"/>
      <c r="E9" s="144"/>
      <c r="F9" s="144"/>
      <c r="G9" s="144"/>
    </row>
    <row r="10" spans="1:7" x14ac:dyDescent="0.25">
      <c r="A10" s="144"/>
      <c r="B10" s="144"/>
      <c r="C10" s="144"/>
      <c r="D10" s="145"/>
      <c r="E10" s="144"/>
      <c r="F10" s="144"/>
      <c r="G10" s="144"/>
    </row>
    <row r="11" spans="1:7" x14ac:dyDescent="0.25">
      <c r="A11" s="144"/>
      <c r="B11" s="144"/>
      <c r="C11" s="144"/>
      <c r="D11" s="145"/>
      <c r="E11" s="144"/>
      <c r="F11" s="144"/>
      <c r="G11" s="144"/>
    </row>
    <row r="12" spans="1:7" x14ac:dyDescent="0.25">
      <c r="A12" s="144"/>
      <c r="B12" s="144"/>
      <c r="C12" s="144"/>
      <c r="D12" s="144"/>
      <c r="E12" s="144"/>
      <c r="F12" s="144"/>
      <c r="G12" s="144"/>
    </row>
    <row r="13" spans="1:7" x14ac:dyDescent="0.25">
      <c r="A13" s="137"/>
      <c r="B13" s="137"/>
      <c r="C13" s="137"/>
      <c r="D13" s="137"/>
      <c r="E13" s="137"/>
      <c r="F13" s="137"/>
      <c r="G13" s="1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9"/>
  <sheetViews>
    <sheetView topLeftCell="D1" zoomScale="120" zoomScaleNormal="120" workbookViewId="0">
      <selection activeCell="B4" sqref="B4"/>
    </sheetView>
  </sheetViews>
  <sheetFormatPr defaultRowHeight="15" x14ac:dyDescent="0.25"/>
  <cols>
    <col min="1" max="1" width="10.85546875" customWidth="1"/>
    <col min="2" max="2" width="14.85546875" customWidth="1"/>
  </cols>
  <sheetData>
    <row r="1" spans="1:2" ht="30.75" thickBot="1" x14ac:dyDescent="0.3">
      <c r="A1" s="367" t="s">
        <v>23</v>
      </c>
      <c r="B1" s="457" t="s">
        <v>43</v>
      </c>
    </row>
    <row r="2" spans="1:2" x14ac:dyDescent="0.25">
      <c r="A2" s="453" t="s">
        <v>279</v>
      </c>
      <c r="B2" s="454">
        <v>60</v>
      </c>
    </row>
    <row r="3" spans="1:2" x14ac:dyDescent="0.25">
      <c r="A3" s="455" t="s">
        <v>280</v>
      </c>
      <c r="B3" s="454">
        <v>48</v>
      </c>
    </row>
    <row r="4" spans="1:2" x14ac:dyDescent="0.25">
      <c r="A4" s="455" t="s">
        <v>281</v>
      </c>
      <c r="B4" s="454">
        <v>61</v>
      </c>
    </row>
    <row r="5" spans="1:2" x14ac:dyDescent="0.25">
      <c r="A5" s="455" t="s">
        <v>282</v>
      </c>
      <c r="B5" s="454">
        <v>47</v>
      </c>
    </row>
    <row r="6" spans="1:2" x14ac:dyDescent="0.25">
      <c r="A6" s="455" t="s">
        <v>97</v>
      </c>
      <c r="B6" s="454">
        <v>73</v>
      </c>
    </row>
    <row r="7" spans="1:2" x14ac:dyDescent="0.25">
      <c r="A7" s="455" t="s">
        <v>283</v>
      </c>
      <c r="B7" s="454">
        <v>65</v>
      </c>
    </row>
    <row r="8" spans="1:2" x14ac:dyDescent="0.25">
      <c r="A8" s="455" t="s">
        <v>284</v>
      </c>
      <c r="B8" s="454">
        <v>53</v>
      </c>
    </row>
    <row r="9" spans="1:2" x14ac:dyDescent="0.25">
      <c r="A9" s="455" t="s">
        <v>286</v>
      </c>
      <c r="B9" s="454">
        <v>66</v>
      </c>
    </row>
    <row r="10" spans="1:2" x14ac:dyDescent="0.25">
      <c r="A10" s="455" t="s">
        <v>285</v>
      </c>
      <c r="B10" s="454">
        <v>53</v>
      </c>
    </row>
    <row r="11" spans="1:2" x14ac:dyDescent="0.25">
      <c r="A11" s="455" t="s">
        <v>287</v>
      </c>
      <c r="B11" s="454">
        <v>57</v>
      </c>
    </row>
    <row r="12" spans="1:2" x14ac:dyDescent="0.25">
      <c r="A12" s="455" t="s">
        <v>288</v>
      </c>
      <c r="B12" s="454">
        <v>48</v>
      </c>
    </row>
    <row r="13" spans="1:2" x14ac:dyDescent="0.25">
      <c r="A13" s="455" t="s">
        <v>289</v>
      </c>
      <c r="B13" s="454">
        <v>44</v>
      </c>
    </row>
    <row r="14" spans="1:2" x14ac:dyDescent="0.25">
      <c r="A14" s="455" t="s">
        <v>290</v>
      </c>
      <c r="B14" s="454">
        <v>58</v>
      </c>
    </row>
    <row r="15" spans="1:2" x14ac:dyDescent="0.25">
      <c r="A15" s="455" t="s">
        <v>111</v>
      </c>
      <c r="B15" s="454">
        <v>57</v>
      </c>
    </row>
    <row r="16" spans="1:2" x14ac:dyDescent="0.25">
      <c r="A16" s="455" t="s">
        <v>112</v>
      </c>
      <c r="B16" s="454">
        <v>51</v>
      </c>
    </row>
    <row r="17" spans="1:2" x14ac:dyDescent="0.25">
      <c r="A17" s="455" t="s">
        <v>291</v>
      </c>
      <c r="B17" s="454">
        <v>26</v>
      </c>
    </row>
    <row r="18" spans="1:2" x14ac:dyDescent="0.25">
      <c r="A18" s="191" t="s">
        <v>292</v>
      </c>
      <c r="B18" s="454">
        <v>55</v>
      </c>
    </row>
    <row r="19" spans="1:2" x14ac:dyDescent="0.25">
      <c r="A19" s="455" t="s">
        <v>293</v>
      </c>
      <c r="B19" s="454">
        <v>63</v>
      </c>
    </row>
    <row r="20" spans="1:2" x14ac:dyDescent="0.25">
      <c r="A20" s="455" t="s">
        <v>294</v>
      </c>
      <c r="B20" s="454">
        <v>85</v>
      </c>
    </row>
    <row r="21" spans="1:2" x14ac:dyDescent="0.25">
      <c r="A21" s="455" t="s">
        <v>295</v>
      </c>
      <c r="B21" s="454">
        <v>56</v>
      </c>
    </row>
    <row r="22" spans="1:2" x14ac:dyDescent="0.25">
      <c r="A22" s="455" t="s">
        <v>296</v>
      </c>
      <c r="B22" s="454">
        <v>64</v>
      </c>
    </row>
    <row r="23" spans="1:2" x14ac:dyDescent="0.25">
      <c r="A23" s="455" t="s">
        <v>297</v>
      </c>
      <c r="B23" s="454">
        <v>43</v>
      </c>
    </row>
    <row r="24" spans="1:2" x14ac:dyDescent="0.25">
      <c r="A24" s="455" t="s">
        <v>298</v>
      </c>
      <c r="B24" s="454">
        <v>51</v>
      </c>
    </row>
    <row r="25" spans="1:2" x14ac:dyDescent="0.25">
      <c r="A25" s="455" t="s">
        <v>299</v>
      </c>
      <c r="B25" s="454">
        <v>70</v>
      </c>
    </row>
    <row r="26" spans="1:2" x14ac:dyDescent="0.25">
      <c r="A26" s="455" t="s">
        <v>300</v>
      </c>
      <c r="B26" s="454">
        <v>50</v>
      </c>
    </row>
    <row r="27" spans="1:2" x14ac:dyDescent="0.25">
      <c r="A27" s="455" t="s">
        <v>301</v>
      </c>
      <c r="B27" s="454">
        <v>62</v>
      </c>
    </row>
    <row r="28" spans="1:2" x14ac:dyDescent="0.25">
      <c r="A28" s="455" t="s">
        <v>302</v>
      </c>
      <c r="B28" s="454">
        <v>45</v>
      </c>
    </row>
    <row r="29" spans="1:2" x14ac:dyDescent="0.25">
      <c r="A29" s="191" t="s">
        <v>125</v>
      </c>
      <c r="B29" s="454">
        <v>78</v>
      </c>
    </row>
    <row r="30" spans="1:2" x14ac:dyDescent="0.25">
      <c r="A30" s="455" t="s">
        <v>129</v>
      </c>
      <c r="B30" s="454">
        <v>49</v>
      </c>
    </row>
    <row r="31" spans="1:2" x14ac:dyDescent="0.25">
      <c r="A31" s="455" t="s">
        <v>303</v>
      </c>
      <c r="B31" s="454">
        <v>43</v>
      </c>
    </row>
    <row r="32" spans="1:2" x14ac:dyDescent="0.25">
      <c r="A32" s="455" t="s">
        <v>133</v>
      </c>
      <c r="B32" s="454">
        <v>63</v>
      </c>
    </row>
    <row r="33" spans="1:2" x14ac:dyDescent="0.25">
      <c r="A33" s="455" t="s">
        <v>304</v>
      </c>
      <c r="B33" s="454">
        <v>43</v>
      </c>
    </row>
    <row r="34" spans="1:2" x14ac:dyDescent="0.25">
      <c r="A34" s="455" t="s">
        <v>158</v>
      </c>
      <c r="B34" s="454">
        <v>45</v>
      </c>
    </row>
    <row r="35" spans="1:2" x14ac:dyDescent="0.25">
      <c r="A35" s="455" t="s">
        <v>305</v>
      </c>
      <c r="B35" s="454">
        <v>45</v>
      </c>
    </row>
    <row r="36" spans="1:2" x14ac:dyDescent="0.25">
      <c r="A36" s="455" t="s">
        <v>307</v>
      </c>
      <c r="B36" s="454">
        <v>50</v>
      </c>
    </row>
    <row r="37" spans="1:2" x14ac:dyDescent="0.25">
      <c r="A37" s="455" t="s">
        <v>308</v>
      </c>
      <c r="B37" s="454">
        <v>66</v>
      </c>
    </row>
    <row r="38" spans="1:2" x14ac:dyDescent="0.25">
      <c r="A38" s="455" t="s">
        <v>310</v>
      </c>
      <c r="B38" s="454">
        <v>53</v>
      </c>
    </row>
    <row r="39" spans="1:2" ht="15.75" thickBot="1" x14ac:dyDescent="0.3">
      <c r="A39" s="456" t="s">
        <v>311</v>
      </c>
      <c r="B39" s="454">
        <v>57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0"/>
  <sheetViews>
    <sheetView topLeftCell="C1" zoomScale="90" zoomScaleNormal="90" workbookViewId="0">
      <selection activeCell="D5" sqref="D5"/>
    </sheetView>
  </sheetViews>
  <sheetFormatPr defaultRowHeight="15" x14ac:dyDescent="0.25"/>
  <cols>
    <col min="1" max="1" width="12.7109375" style="38" bestFit="1" customWidth="1"/>
    <col min="2" max="2" width="14.28515625" style="38" customWidth="1"/>
    <col min="3" max="3" width="15" style="38" customWidth="1"/>
  </cols>
  <sheetData>
    <row r="1" spans="1:3" ht="45.75" thickBot="1" x14ac:dyDescent="0.3">
      <c r="A1" s="383" t="s">
        <v>23</v>
      </c>
      <c r="B1" s="384" t="s">
        <v>394</v>
      </c>
      <c r="C1" s="382" t="s">
        <v>395</v>
      </c>
    </row>
    <row r="2" spans="1:3" ht="15.75" x14ac:dyDescent="0.25">
      <c r="A2" s="430" t="s">
        <v>279</v>
      </c>
      <c r="B2" s="101">
        <v>63</v>
      </c>
      <c r="C2" s="434">
        <v>6</v>
      </c>
    </row>
    <row r="3" spans="1:3" ht="15.75" x14ac:dyDescent="0.25">
      <c r="A3" s="131" t="s">
        <v>280</v>
      </c>
      <c r="B3" s="7">
        <v>143</v>
      </c>
      <c r="C3" s="303">
        <v>2</v>
      </c>
    </row>
    <row r="4" spans="1:3" ht="15.75" x14ac:dyDescent="0.25">
      <c r="A4" s="131" t="s">
        <v>281</v>
      </c>
      <c r="B4" s="7">
        <v>54</v>
      </c>
      <c r="C4" s="303">
        <v>28</v>
      </c>
    </row>
    <row r="5" spans="1:3" ht="15.75" x14ac:dyDescent="0.25">
      <c r="A5" s="131" t="s">
        <v>282</v>
      </c>
      <c r="B5" s="7">
        <v>101</v>
      </c>
      <c r="C5" s="303">
        <v>26</v>
      </c>
    </row>
    <row r="6" spans="1:3" ht="15.75" x14ac:dyDescent="0.25">
      <c r="A6" s="131" t="s">
        <v>97</v>
      </c>
      <c r="B6" s="7">
        <v>66</v>
      </c>
      <c r="C6" s="303">
        <v>8</v>
      </c>
    </row>
    <row r="7" spans="1:3" ht="15.75" x14ac:dyDescent="0.25">
      <c r="A7" s="131" t="s">
        <v>283</v>
      </c>
      <c r="B7" s="7">
        <v>87</v>
      </c>
      <c r="C7" s="303">
        <v>15</v>
      </c>
    </row>
    <row r="8" spans="1:3" ht="15.75" x14ac:dyDescent="0.25">
      <c r="A8" s="131" t="s">
        <v>284</v>
      </c>
      <c r="B8" s="7">
        <v>60</v>
      </c>
      <c r="C8" s="303">
        <v>12</v>
      </c>
    </row>
    <row r="9" spans="1:3" ht="15.75" x14ac:dyDescent="0.25">
      <c r="A9" s="131" t="s">
        <v>286</v>
      </c>
      <c r="B9" s="7">
        <v>83</v>
      </c>
      <c r="C9" s="303">
        <v>16</v>
      </c>
    </row>
    <row r="10" spans="1:3" ht="15.75" x14ac:dyDescent="0.25">
      <c r="A10" s="131" t="s">
        <v>285</v>
      </c>
      <c r="B10" s="7">
        <v>65</v>
      </c>
      <c r="C10" s="303">
        <v>12</v>
      </c>
    </row>
    <row r="11" spans="1:3" ht="15.75" x14ac:dyDescent="0.25">
      <c r="A11" s="131" t="s">
        <v>287</v>
      </c>
      <c r="B11" s="7">
        <v>7</v>
      </c>
      <c r="C11" s="303">
        <v>87</v>
      </c>
    </row>
    <row r="12" spans="1:3" ht="15.75" x14ac:dyDescent="0.25">
      <c r="A12" s="131" t="s">
        <v>288</v>
      </c>
      <c r="B12" s="7">
        <v>20</v>
      </c>
      <c r="C12" s="303">
        <v>49</v>
      </c>
    </row>
    <row r="13" spans="1:3" ht="15.75" x14ac:dyDescent="0.25">
      <c r="A13" s="131" t="s">
        <v>289</v>
      </c>
      <c r="B13" s="7">
        <v>144</v>
      </c>
      <c r="C13" s="303">
        <v>1</v>
      </c>
    </row>
    <row r="14" spans="1:3" ht="15.75" x14ac:dyDescent="0.25">
      <c r="A14" s="131" t="s">
        <v>290</v>
      </c>
      <c r="B14" s="7">
        <v>56</v>
      </c>
      <c r="C14" s="303">
        <v>3</v>
      </c>
    </row>
    <row r="15" spans="1:3" ht="15.75" x14ac:dyDescent="0.25">
      <c r="A15" s="131" t="s">
        <v>111</v>
      </c>
      <c r="B15" s="7">
        <v>107</v>
      </c>
      <c r="C15" s="303">
        <v>4</v>
      </c>
    </row>
    <row r="16" spans="1:3" ht="15.75" x14ac:dyDescent="0.25">
      <c r="A16" s="131" t="s">
        <v>112</v>
      </c>
      <c r="B16" s="7">
        <v>87</v>
      </c>
      <c r="C16" s="303">
        <v>10</v>
      </c>
    </row>
    <row r="17" spans="1:3" ht="15.75" x14ac:dyDescent="0.25">
      <c r="A17" s="131" t="s">
        <v>291</v>
      </c>
      <c r="B17" s="7">
        <v>66</v>
      </c>
      <c r="C17" s="303">
        <v>13</v>
      </c>
    </row>
    <row r="18" spans="1:3" ht="15.75" x14ac:dyDescent="0.25">
      <c r="A18" s="132" t="s">
        <v>292</v>
      </c>
      <c r="B18" s="7">
        <v>81</v>
      </c>
      <c r="C18" s="305">
        <v>20</v>
      </c>
    </row>
    <row r="19" spans="1:3" ht="15.75" x14ac:dyDescent="0.25">
      <c r="A19" s="131" t="s">
        <v>293</v>
      </c>
      <c r="B19" s="7">
        <v>99</v>
      </c>
      <c r="C19" s="304">
        <v>3</v>
      </c>
    </row>
    <row r="20" spans="1:3" ht="15.75" x14ac:dyDescent="0.25">
      <c r="A20" s="131" t="s">
        <v>294</v>
      </c>
      <c r="B20" s="7">
        <v>64</v>
      </c>
      <c r="C20" s="303">
        <v>0</v>
      </c>
    </row>
    <row r="21" spans="1:3" ht="15.75" x14ac:dyDescent="0.25">
      <c r="A21" s="131" t="s">
        <v>295</v>
      </c>
      <c r="B21" s="7">
        <v>66</v>
      </c>
      <c r="C21" s="304">
        <v>1</v>
      </c>
    </row>
    <row r="22" spans="1:3" ht="15.75" x14ac:dyDescent="0.25">
      <c r="A22" s="131" t="s">
        <v>296</v>
      </c>
      <c r="B22" s="7">
        <v>58</v>
      </c>
      <c r="C22" s="304">
        <v>33</v>
      </c>
    </row>
    <row r="23" spans="1:3" ht="15.75" x14ac:dyDescent="0.25">
      <c r="A23" s="131" t="s">
        <v>297</v>
      </c>
      <c r="B23" s="7">
        <v>102</v>
      </c>
      <c r="C23" s="303">
        <v>13</v>
      </c>
    </row>
    <row r="24" spans="1:3" ht="15.75" x14ac:dyDescent="0.25">
      <c r="A24" s="131" t="s">
        <v>298</v>
      </c>
      <c r="B24" s="7">
        <v>78</v>
      </c>
      <c r="C24" s="304">
        <v>6</v>
      </c>
    </row>
    <row r="25" spans="1:3" ht="15.75" x14ac:dyDescent="0.25">
      <c r="A25" s="131" t="s">
        <v>299</v>
      </c>
      <c r="B25" s="7">
        <v>100</v>
      </c>
      <c r="C25" s="304">
        <v>1</v>
      </c>
    </row>
    <row r="26" spans="1:3" ht="15.75" x14ac:dyDescent="0.25">
      <c r="A26" s="131" t="s">
        <v>300</v>
      </c>
      <c r="B26" s="7">
        <v>91</v>
      </c>
      <c r="C26" s="304">
        <v>4</v>
      </c>
    </row>
    <row r="27" spans="1:3" ht="15.75" x14ac:dyDescent="0.25">
      <c r="A27" s="131" t="s">
        <v>301</v>
      </c>
      <c r="B27" s="7">
        <v>55</v>
      </c>
      <c r="C27" s="304">
        <v>35</v>
      </c>
    </row>
    <row r="28" spans="1:3" ht="15.75" x14ac:dyDescent="0.25">
      <c r="A28" s="131" t="s">
        <v>302</v>
      </c>
      <c r="B28" s="7">
        <v>138</v>
      </c>
      <c r="C28" s="303">
        <v>8</v>
      </c>
    </row>
    <row r="29" spans="1:3" ht="15.75" x14ac:dyDescent="0.25">
      <c r="A29" s="132" t="s">
        <v>125</v>
      </c>
      <c r="B29" s="7">
        <v>55</v>
      </c>
      <c r="C29" s="305">
        <v>0</v>
      </c>
    </row>
    <row r="30" spans="1:3" ht="15.75" x14ac:dyDescent="0.25">
      <c r="A30" s="131" t="s">
        <v>129</v>
      </c>
      <c r="B30" s="7">
        <v>79</v>
      </c>
      <c r="C30" s="304">
        <v>7</v>
      </c>
    </row>
    <row r="31" spans="1:3" ht="15.75" x14ac:dyDescent="0.25">
      <c r="A31" s="131" t="s">
        <v>303</v>
      </c>
      <c r="B31" s="7">
        <v>78</v>
      </c>
      <c r="C31" s="304">
        <v>6</v>
      </c>
    </row>
    <row r="32" spans="1:3" ht="15.75" x14ac:dyDescent="0.25">
      <c r="A32" s="131" t="s">
        <v>133</v>
      </c>
      <c r="B32" s="7">
        <v>55</v>
      </c>
      <c r="C32" s="304">
        <v>13</v>
      </c>
    </row>
    <row r="33" spans="1:3" ht="15.75" x14ac:dyDescent="0.25">
      <c r="A33" s="131" t="s">
        <v>304</v>
      </c>
      <c r="B33" s="7">
        <v>96</v>
      </c>
      <c r="C33" s="304">
        <v>10</v>
      </c>
    </row>
    <row r="34" spans="1:3" ht="15.75" x14ac:dyDescent="0.25">
      <c r="A34" s="131" t="s">
        <v>158</v>
      </c>
      <c r="B34" s="7">
        <v>86</v>
      </c>
      <c r="C34" s="306">
        <v>4</v>
      </c>
    </row>
    <row r="35" spans="1:3" ht="15.75" x14ac:dyDescent="0.25">
      <c r="A35" s="131" t="s">
        <v>305</v>
      </c>
      <c r="B35" s="7">
        <v>91</v>
      </c>
      <c r="C35" s="304">
        <v>1</v>
      </c>
    </row>
    <row r="36" spans="1:3" ht="15.75" x14ac:dyDescent="0.25">
      <c r="A36" s="131" t="s">
        <v>306</v>
      </c>
      <c r="B36" s="7">
        <v>56</v>
      </c>
      <c r="C36" s="304">
        <v>21</v>
      </c>
    </row>
    <row r="37" spans="1:3" ht="15.75" x14ac:dyDescent="0.25">
      <c r="A37" s="131" t="s">
        <v>307</v>
      </c>
      <c r="B37" s="7">
        <v>55</v>
      </c>
      <c r="C37" s="304">
        <v>2</v>
      </c>
    </row>
    <row r="38" spans="1:3" ht="16.5" thickBot="1" x14ac:dyDescent="0.3">
      <c r="A38" s="131" t="s">
        <v>308</v>
      </c>
      <c r="B38" s="134">
        <v>84</v>
      </c>
      <c r="C38" s="304">
        <v>2</v>
      </c>
    </row>
    <row r="39" spans="1:3" ht="15.75" x14ac:dyDescent="0.25">
      <c r="A39" s="131" t="s">
        <v>309</v>
      </c>
      <c r="B39" s="101">
        <v>89</v>
      </c>
      <c r="C39" s="304">
        <v>2</v>
      </c>
    </row>
    <row r="40" spans="1:3" ht="15.75" x14ac:dyDescent="0.25">
      <c r="A40" s="131" t="s">
        <v>310</v>
      </c>
      <c r="B40" s="7">
        <v>72</v>
      </c>
      <c r="C40" s="304">
        <v>4</v>
      </c>
    </row>
    <row r="41" spans="1:3" ht="16.5" thickBot="1" x14ac:dyDescent="0.3">
      <c r="A41" s="133" t="s">
        <v>311</v>
      </c>
      <c r="B41" s="7">
        <v>90</v>
      </c>
      <c r="C41" s="307">
        <v>2</v>
      </c>
    </row>
    <row r="42" spans="1:3" ht="15.75" x14ac:dyDescent="0.25">
      <c r="A42" s="119"/>
      <c r="B42" s="7"/>
      <c r="C42" s="7"/>
    </row>
    <row r="43" spans="1:3" ht="15.75" x14ac:dyDescent="0.25">
      <c r="A43" s="119"/>
      <c r="B43" s="7"/>
      <c r="C43" s="7"/>
    </row>
    <row r="44" spans="1:3" ht="15.75" x14ac:dyDescent="0.25">
      <c r="A44" s="119"/>
      <c r="B44" s="7"/>
      <c r="C44" s="7"/>
    </row>
    <row r="45" spans="1:3" ht="15.75" x14ac:dyDescent="0.25">
      <c r="A45" s="119"/>
      <c r="B45" s="7"/>
      <c r="C45" s="7"/>
    </row>
    <row r="46" spans="1:3" ht="15.75" x14ac:dyDescent="0.25">
      <c r="A46" s="119"/>
      <c r="B46" s="7"/>
      <c r="C46" s="7"/>
    </row>
    <row r="47" spans="1:3" ht="15.75" x14ac:dyDescent="0.25">
      <c r="A47" s="119"/>
      <c r="B47" s="7"/>
      <c r="C47" s="7"/>
    </row>
    <row r="48" spans="1:3" ht="15.75" x14ac:dyDescent="0.25">
      <c r="A48" s="119"/>
      <c r="B48" s="7"/>
      <c r="C48" s="7"/>
    </row>
    <row r="49" spans="1:3" ht="15.75" x14ac:dyDescent="0.25">
      <c r="A49" s="119"/>
      <c r="B49" s="7"/>
      <c r="C49" s="7"/>
    </row>
    <row r="50" spans="1:3" ht="15.75" x14ac:dyDescent="0.25">
      <c r="A50" s="119"/>
      <c r="B50" s="7"/>
      <c r="C50" s="7"/>
    </row>
    <row r="51" spans="1:3" ht="15.75" x14ac:dyDescent="0.25">
      <c r="A51" s="119"/>
      <c r="B51" s="7"/>
      <c r="C51" s="7"/>
    </row>
    <row r="52" spans="1:3" ht="15.75" x14ac:dyDescent="0.25">
      <c r="A52" s="119"/>
      <c r="B52" s="7"/>
      <c r="C52" s="7"/>
    </row>
    <row r="53" spans="1:3" ht="15.75" x14ac:dyDescent="0.25">
      <c r="A53" s="119"/>
      <c r="B53" s="7"/>
      <c r="C53" s="7"/>
    </row>
    <row r="54" spans="1:3" ht="15.75" x14ac:dyDescent="0.25">
      <c r="A54" s="119"/>
      <c r="B54" s="119"/>
      <c r="C54" s="119"/>
    </row>
    <row r="55" spans="1:3" ht="15.75" x14ac:dyDescent="0.25">
      <c r="A55" s="7"/>
      <c r="B55" s="7"/>
      <c r="C55" s="7"/>
    </row>
    <row r="56" spans="1:3" ht="15.75" x14ac:dyDescent="0.25">
      <c r="A56" s="7"/>
      <c r="B56" s="7"/>
      <c r="C56" s="7"/>
    </row>
    <row r="57" spans="1:3" ht="15.75" x14ac:dyDescent="0.25">
      <c r="A57" s="119"/>
      <c r="B57" s="7"/>
      <c r="C57" s="7"/>
    </row>
    <row r="58" spans="1:3" ht="15.75" x14ac:dyDescent="0.25">
      <c r="A58" s="119"/>
      <c r="B58" s="7"/>
      <c r="C58" s="7"/>
    </row>
    <row r="59" spans="1:3" ht="15.75" x14ac:dyDescent="0.25">
      <c r="A59" s="7"/>
      <c r="B59" s="7"/>
      <c r="C59" s="7"/>
    </row>
    <row r="60" spans="1:3" ht="15.75" x14ac:dyDescent="0.25">
      <c r="A60" s="119"/>
      <c r="B60" s="7"/>
      <c r="C60" s="7"/>
    </row>
    <row r="61" spans="1:3" ht="15.75" x14ac:dyDescent="0.25">
      <c r="A61" s="119"/>
      <c r="B61" s="7"/>
      <c r="C61" s="7"/>
    </row>
    <row r="62" spans="1:3" ht="15.75" x14ac:dyDescent="0.25">
      <c r="A62" s="7"/>
      <c r="B62" s="7"/>
      <c r="C62" s="7"/>
    </row>
    <row r="63" spans="1:3" ht="15.75" x14ac:dyDescent="0.25">
      <c r="A63" s="119"/>
      <c r="B63" s="7"/>
      <c r="C63" s="7"/>
    </row>
    <row r="64" spans="1:3" ht="15.75" x14ac:dyDescent="0.25">
      <c r="A64" s="119"/>
      <c r="B64" s="7"/>
      <c r="C64" s="7"/>
    </row>
    <row r="65" spans="1:3" ht="15.75" x14ac:dyDescent="0.25">
      <c r="A65" s="119"/>
      <c r="B65" s="7"/>
      <c r="C65" s="7"/>
    </row>
    <row r="66" spans="1:3" ht="15.75" x14ac:dyDescent="0.25">
      <c r="A66" s="119"/>
      <c r="B66" s="7"/>
      <c r="C66" s="7"/>
    </row>
    <row r="67" spans="1:3" ht="15.75" x14ac:dyDescent="0.25">
      <c r="A67" s="7"/>
      <c r="B67" s="7"/>
      <c r="C67" s="7"/>
    </row>
    <row r="68" spans="1:3" ht="15.75" x14ac:dyDescent="0.25">
      <c r="A68" s="7"/>
      <c r="B68" s="7"/>
      <c r="C68" s="7"/>
    </row>
    <row r="69" spans="1:3" ht="15.75" x14ac:dyDescent="0.25">
      <c r="A69" s="7"/>
      <c r="B69" s="7"/>
      <c r="C69" s="7"/>
    </row>
    <row r="70" spans="1:3" ht="15.75" x14ac:dyDescent="0.25">
      <c r="A70" s="7"/>
      <c r="B70" s="7"/>
      <c r="C70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18</vt:i4>
      </vt:variant>
    </vt:vector>
  </HeadingPairs>
  <TitlesOfParts>
    <vt:vector size="18" baseType="lpstr">
      <vt:lpstr>NESTS</vt:lpstr>
      <vt:lpstr>FALSE CRAWLS</vt:lpstr>
      <vt:lpstr>INVESTIGATION</vt:lpstr>
      <vt:lpstr>FEMALES</vt:lpstr>
      <vt:lpstr>REGIONAL NEST</vt:lpstr>
      <vt:lpstr>EGG PER NEST</vt:lpstr>
      <vt:lpstr>RELOCATION NEST</vt:lpstr>
      <vt:lpstr>INCUBATION</vt:lpstr>
      <vt:lpstr>INCUBATED</vt:lpstr>
      <vt:lpstr>UNHATCHED</vt:lpstr>
      <vt:lpstr>HATCHING</vt:lpstr>
      <vt:lpstr>EMERGED</vt:lpstr>
      <vt:lpstr>NOT EMERGED</vt:lpstr>
      <vt:lpstr>NEST - FC</vt:lpstr>
      <vt:lpstr>DISTRIBUTION</vt:lpstr>
      <vt:lpstr>INTERNESTING</vt:lpstr>
      <vt:lpstr>N° of exits per tagged turtle</vt:lpstr>
      <vt:lpstr>NEST 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2022-07-11T11:43:43Z</dcterms:modified>
</cp:coreProperties>
</file>