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0.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2175" windowWidth="14055" windowHeight="4635" tabRatio="855" firstSheet="10" activeTab="10"/>
  </bookViews>
  <sheets>
    <sheet name="NEST DATA " sheetId="1" r:id="rId1"/>
    <sheet name="FALSE CRAWL DATA" sheetId="2" r:id="rId2"/>
    <sheet name="INVESTIGATION DATA" sheetId="3" r:id="rId3"/>
    <sheet name="ΧΕΛΩΝΕΣ-FEMALES " sheetId="4" r:id="rId4"/>
    <sheet name="ΕΠΩΑΣΗΣ - INCUBATION" sheetId="5" r:id="rId5"/>
    <sheet name="ΚΑΤΑΝΟΜΗ ΦΩΛΙΩΝ- REGIONAL NEST" sheetId="6" r:id="rId6"/>
    <sheet name="ΕΠΩΑΣΘΕΝΤΑ-ΙNCUBATED " sheetId="7" r:id="rId7"/>
    <sheet name="ΕΚΚΟΛΑΨΗΣ-HATCHING" sheetId="8" r:id="rId8"/>
    <sheet name="ΝΕΚΡΑ ΣΤΗ ΦΩΛΙΑ -DEAD IN NEST" sheetId="9" r:id="rId9"/>
    <sheet name="ΜΗ ΕΚΚΟΛΑΦΘΕΝΤΑ-UNHATCHED" sheetId="10" r:id="rId10"/>
    <sheet name=" ΑΥΓΑ ΑΝΑ ΦΩΛΙΑ-EGGS PER NESTS" sheetId="11" r:id="rId11"/>
    <sheet name="ΑΝΑΔΥΘΕΝΤΑ-EMERGENCED" sheetId="12" r:id="rId12"/>
    <sheet name="RELOCATED N" sheetId="13" r:id="rId13"/>
    <sheet name="ΠΕΡΙΕΧΟΜ ΦΩΛΙΑΣ-NEST CONTENT  " sheetId="14" r:id="rId14"/>
    <sheet name="FALSE CRAWLS PEAKS " sheetId="15" r:id="rId15"/>
    <sheet name="NEST &amp;FALSE-C EVENT " sheetId="16" r:id="rId16"/>
    <sheet name="ΧΩΡΙΚΗ ΚΑΤΑΝΟΜΗ DISTRIBUTION " sheetId="17" r:id="rId17"/>
    <sheet name="N° of exits per tagged turtle" sheetId="18" r:id="rId18"/>
  </sheets>
  <externalReferences>
    <externalReference r:id="rId21"/>
  </externalReferences>
  <definedNames/>
  <calcPr fullCalcOnLoad="1"/>
</workbook>
</file>

<file path=xl/comments1.xml><?xml version="1.0" encoding="utf-8"?>
<comments xmlns="http://schemas.openxmlformats.org/spreadsheetml/2006/main">
  <authors>
    <author>user</author>
  </authors>
  <commentList>
    <comment ref="D32" authorId="0">
      <text>
        <r>
          <rPr>
            <b/>
            <sz val="9"/>
            <rFont val="Tahoma"/>
            <family val="0"/>
          </rPr>
          <t>user:</t>
        </r>
        <r>
          <rPr>
            <sz val="9"/>
            <rFont val="Tahoma"/>
            <family val="0"/>
          </rPr>
          <t xml:space="preserve">
new nest not obsrbed between 23-24?</t>
        </r>
      </text>
    </comment>
    <comment ref="D33" authorId="0">
      <text>
        <r>
          <rPr>
            <b/>
            <sz val="9"/>
            <rFont val="Tahoma"/>
            <family val="0"/>
          </rPr>
          <t>user:</t>
        </r>
        <r>
          <rPr>
            <sz val="9"/>
            <rFont val="Tahoma"/>
            <family val="0"/>
          </rPr>
          <t xml:space="preserve">
new nest not obsrbed between 23-24?</t>
        </r>
      </text>
    </comment>
    <comment ref="C52" authorId="0">
      <text>
        <r>
          <rPr>
            <b/>
            <sz val="9"/>
            <rFont val="Tahoma"/>
            <family val="0"/>
          </rPr>
          <t>user:</t>
        </r>
        <r>
          <rPr>
            <sz val="9"/>
            <rFont val="Tahoma"/>
            <family val="0"/>
          </rPr>
          <t xml:space="preserve">
σκάψαμε δύο φορες 12/10/2018 και 20/10/2018 αλλά δεν εντοπίστηκε ο θάλαμος.
Βρήκαμε μόνο δύο καλάμια αρχικά.Την άνοιξε H Ann laure και ειχε δει τα αυγά την ιδια νυχτα της περιπολίας</t>
        </r>
      </text>
    </comment>
    <comment ref="C64" authorId="0">
      <text>
        <r>
          <rPr>
            <b/>
            <sz val="9"/>
            <rFont val="Tahoma"/>
            <family val="0"/>
          </rPr>
          <t>user:</t>
        </r>
        <r>
          <rPr>
            <sz val="9"/>
            <rFont val="Tahoma"/>
            <family val="0"/>
          </rPr>
          <t xml:space="preserve">
την ψαξαμε δυο φορές(16 και 19/10/2018
την μια φορά βρηκαμε 
την έβαλα τελικά φωλιά διότι επιφανειακά ναι μεν βρήκαμε 2 αδεια κελυφη και την την δευτερη ένα κα τα καλάμια αλλα τον θάλαμο δεν τον εντοπίσαμε με Τασία πηγα</t>
        </r>
      </text>
    </comment>
    <comment ref="AC10" authorId="0">
      <text>
        <r>
          <rPr>
            <b/>
            <sz val="9"/>
            <rFont val="Tahoma"/>
            <family val="0"/>
          </rPr>
          <t>user:</t>
        </r>
        <r>
          <rPr>
            <sz val="9"/>
            <rFont val="Tahoma"/>
            <family val="0"/>
          </rPr>
          <t xml:space="preserve">
εκσκαφη την ιδια μερα που ειδαμε τα  μαζικα ιχνη</t>
        </r>
      </text>
    </comment>
  </commentList>
</comments>
</file>

<file path=xl/sharedStrings.xml><?xml version="1.0" encoding="utf-8"?>
<sst xmlns="http://schemas.openxmlformats.org/spreadsheetml/2006/main" count="2721" uniqueCount="608">
  <si>
    <t>ΑΡΙΘΜ.ΦΩΛΙΑΣ</t>
  </si>
  <si>
    <t>ΑΡΙΘΜ.ΕΤΙΚΕΤΑΣ ΧΕΛΩΝΑΣ &amp;</t>
  </si>
  <si>
    <t>ΘΕΣΗ ΦΩΛΙΑΣ</t>
  </si>
  <si>
    <t>ΗΜΕΡΜ/ΝΙΑ ΩΟΤΟΚΙΑΣ</t>
  </si>
  <si>
    <t>Καμπύλο μήκος (cm)</t>
  </si>
  <si>
    <t>Ευθύ πλάτος(cm)</t>
  </si>
  <si>
    <t>Καμπύλο πλάτος(cm)</t>
  </si>
  <si>
    <t>Ώρα εξόδου(t)</t>
  </si>
  <si>
    <t xml:space="preserve">Προθάλαμος(t) </t>
  </si>
  <si>
    <t>Θάλαμος αυγών(t)</t>
  </si>
  <si>
    <t>Ωοτοκία(t)</t>
  </si>
  <si>
    <t>NEST NUMBER</t>
  </si>
  <si>
    <t>TURTLE TAG NUMBER</t>
  </si>
  <si>
    <t>NEST LOCATION</t>
  </si>
  <si>
    <t>OVIPOSITION DAY</t>
  </si>
  <si>
    <t>STRAIGHT WIDTH (cm)</t>
  </si>
  <si>
    <t>CURVED WIDTH (cm)</t>
  </si>
  <si>
    <t>EXIT TIME</t>
  </si>
  <si>
    <t>BODYPIT</t>
  </si>
  <si>
    <t>EGG CHAMBER (t)</t>
  </si>
  <si>
    <t>LAYING (t)</t>
  </si>
  <si>
    <t>Κάλυψη φωλιάς(t)</t>
  </si>
  <si>
    <t>Καμουφλάζ (t)</t>
  </si>
  <si>
    <t>Επιστροφή(t)</t>
  </si>
  <si>
    <t>COVERING (t)</t>
  </si>
  <si>
    <t>CAMOUFLAGE (t)</t>
  </si>
  <si>
    <t>RETURN (t)</t>
  </si>
  <si>
    <t>ENTER (t)</t>
  </si>
  <si>
    <t>1η ΑΝΑΔΥΣΗ ΝΕΟΣΣΩΝ</t>
  </si>
  <si>
    <t>ΑΡΙΘΜ.ΝΕΟΣΣΩΝ</t>
  </si>
  <si>
    <t xml:space="preserve"> ΔΙΑΡΚΕΙΑ ΕΠΩΑΣΗΣ</t>
  </si>
  <si>
    <t>2η ΑΝΑΔΥΣΗ ΝΕΟΣΣΩΝ</t>
  </si>
  <si>
    <t>ΔΙΑΣΤΗΜΑ ΜΕΤΑΞΥ ΑΝΑΔΥΣΕΩΝ</t>
  </si>
  <si>
    <t>3η ΑΝΑΔΥΣΗ ΝΕΟΣΣΩΝ</t>
  </si>
  <si>
    <t>4η ΑΝΑΔΥΣΗ ΝΕΟΣΣΩΝ</t>
  </si>
  <si>
    <t>5η ΑΝΑΔΥΣΗ ΝΕΟΣΣΩΝ</t>
  </si>
  <si>
    <t>6η ΑΝΑΔΥΣΗ ΝΕΟΣΣΩΝ</t>
  </si>
  <si>
    <t>EXCAVATION DAY</t>
  </si>
  <si>
    <t xml:space="preserve">1st HATCHLINGS EMERGES </t>
  </si>
  <si>
    <t>HATCHLINGS NUMBER</t>
  </si>
  <si>
    <t>DURATION OF INCUBATION</t>
  </si>
  <si>
    <t xml:space="preserve">2nd HATCHLINGS EMERGES </t>
  </si>
  <si>
    <t>INTERVAL BETWEEN EMERGES</t>
  </si>
  <si>
    <t xml:space="preserve">3nd HATCHLINGS EMERGES </t>
  </si>
  <si>
    <t xml:space="preserve">4th HATCHLINGS EMERGES </t>
  </si>
  <si>
    <t xml:space="preserve">5th HATCHLINGS EMERGENCE </t>
  </si>
  <si>
    <t xml:space="preserve">6th HATCHLINGS EMERGES </t>
  </si>
  <si>
    <t>® : Μετεγκατάσταση φωλίας /Nest relocation</t>
  </si>
  <si>
    <t>Αποτυχημένες προσπάθειες</t>
  </si>
  <si>
    <t>ΘΕΣΗ</t>
  </si>
  <si>
    <t>ΑΡΙΘΜ.ΕΤΙΚΕΤΑΣ ΧΕΛΩΝΑΣ</t>
  </si>
  <si>
    <t>ΗΜΕΡΜ</t>
  </si>
  <si>
    <t>ΝΕΑ ΕΤΙΚΕΤΤΑ</t>
  </si>
  <si>
    <t>Προθάλαμος/</t>
  </si>
  <si>
    <t>FALSE CRAWL EVENT NUMBER</t>
  </si>
  <si>
    <t>LOCATION</t>
  </si>
  <si>
    <t>DATE</t>
  </si>
  <si>
    <t>NEW TAG</t>
  </si>
  <si>
    <t>BODY PIT</t>
  </si>
  <si>
    <t>TURTLE SEEN</t>
  </si>
  <si>
    <t>CURVED LENGHT (cm)</t>
  </si>
  <si>
    <t>STRAIGHT LENGHT (cm)</t>
  </si>
  <si>
    <t>TIME TURTLE/TRACKS SEEN</t>
  </si>
  <si>
    <t>N.A.</t>
  </si>
  <si>
    <t xml:space="preserve">LAST HATCHLINGS EMERGES </t>
  </si>
  <si>
    <t>NO</t>
  </si>
  <si>
    <t xml:space="preserve">Επισημασμένες χελώνες </t>
  </si>
  <si>
    <t>Αριθ.φωλιών ανά χελώνα</t>
  </si>
  <si>
    <t>Females</t>
  </si>
  <si>
    <t>N° of nests per turtle</t>
  </si>
  <si>
    <r>
      <rPr>
        <b/>
        <sz val="8"/>
        <rFont val="Verdana"/>
        <family val="2"/>
      </rPr>
      <t>Σταθερά σημάδια  ακτής</t>
    </r>
    <r>
      <rPr>
        <sz val="8"/>
        <rFont val="Verdana"/>
        <family val="2"/>
      </rPr>
      <t xml:space="preserve">    (Beach markers)   </t>
    </r>
  </si>
  <si>
    <t>1 - 20</t>
  </si>
  <si>
    <t>21 - 40</t>
  </si>
  <si>
    <t>41 - 60</t>
  </si>
  <si>
    <t>61 - 80</t>
  </si>
  <si>
    <t>81 - 100</t>
  </si>
  <si>
    <t>101 - 120</t>
  </si>
  <si>
    <t>121 - 140</t>
  </si>
  <si>
    <t>141 - 160</t>
  </si>
  <si>
    <t>161 - 180</t>
  </si>
  <si>
    <r>
      <rPr>
        <b/>
        <sz val="8"/>
        <rFont val="Verdana"/>
        <family val="2"/>
      </rPr>
      <t xml:space="preserve">Αριθμός φωλιάς </t>
    </r>
    <r>
      <rPr>
        <sz val="8"/>
        <rFont val="Verdana"/>
        <family val="2"/>
      </rPr>
      <t>(Nest number )</t>
    </r>
  </si>
  <si>
    <t>επωασθέντων/Incubated</t>
  </si>
  <si>
    <t>μη επωασθέντων/No incubated</t>
  </si>
  <si>
    <t>Incubated</t>
  </si>
  <si>
    <t>Hatched</t>
  </si>
  <si>
    <t>ΕΠΙ ΤΟΙΣ ΕΚΑΤΟ (%)</t>
  </si>
  <si>
    <t>Σύνολο  αριθμού  αυγών                                                                                                                                                                                                              (Eggs total number)</t>
  </si>
  <si>
    <t>Σύνολο αριθμού μη εκκολαφθέντων                                      (Total unhatched number)</t>
  </si>
  <si>
    <t>%</t>
  </si>
  <si>
    <t>Eggs total</t>
  </si>
  <si>
    <r>
      <t>Σ</t>
    </r>
    <r>
      <rPr>
        <b/>
        <sz val="6"/>
        <color indexed="8"/>
        <rFont val="Verdana"/>
        <family val="2"/>
      </rPr>
      <t>ύνολο αριθμού  αυγών μη επωασθέντων (Eggs total non incubated number)</t>
    </r>
  </si>
  <si>
    <r>
      <t>Σ</t>
    </r>
    <r>
      <rPr>
        <b/>
        <sz val="6"/>
        <color indexed="8"/>
        <rFont val="Verdana"/>
        <family val="2"/>
      </rPr>
      <t xml:space="preserve">ύνολο αριθμού αυγών επωασθέντων (Eggs total incubated number) 
</t>
    </r>
  </si>
  <si>
    <t xml:space="preserve">Αναδυθέντα (Εmergenced) </t>
  </si>
  <si>
    <t>Νεκρά στη φωλία
(Dead  in nest)</t>
  </si>
  <si>
    <t>No incubated</t>
  </si>
  <si>
    <t>FALSE CRAWL NUMBER</t>
  </si>
  <si>
    <t>WEEKS</t>
  </si>
  <si>
    <t>False crawl</t>
  </si>
  <si>
    <t>Nest</t>
  </si>
  <si>
    <t>Καμίνα/ Kaminia</t>
  </si>
  <si>
    <t xml:space="preserve">Ποταμάκια/ Potomakia </t>
  </si>
  <si>
    <t>ΕΤΙΚΕΤΤΑ/ΤAG</t>
  </si>
  <si>
    <t>ΘΕΣΗ ΦΩΛΙΑΣ                       /NEST LOCATION</t>
  </si>
  <si>
    <t>ΗΜΕΡΑ ΩΟΤΟΚΙΑΣ /LAYING DATE</t>
  </si>
  <si>
    <t>ΕΚΚΟΛΑΦΘΕΝΤΑ HATCHED</t>
  </si>
  <si>
    <t>ΜΗ ΕΚΚΟΛΑΦΘΕΝΤΑ UNHATCHED</t>
  </si>
  <si>
    <t>ΣΥΝΟΛΟ ΑΥΓΩΝ TOTAL EGGS</t>
  </si>
  <si>
    <t>1P</t>
  </si>
  <si>
    <t>4P</t>
  </si>
  <si>
    <t>19P</t>
  </si>
  <si>
    <t>32P</t>
  </si>
  <si>
    <t>5P</t>
  </si>
  <si>
    <t>6P</t>
  </si>
  <si>
    <t>10P</t>
  </si>
  <si>
    <t>14P</t>
  </si>
  <si>
    <t>17P</t>
  </si>
  <si>
    <t>24P</t>
  </si>
  <si>
    <t>25P</t>
  </si>
  <si>
    <t>5FCK</t>
  </si>
  <si>
    <t>14FCK</t>
  </si>
  <si>
    <t>N.A</t>
  </si>
  <si>
    <t>57P</t>
  </si>
  <si>
    <t>(43-44)</t>
  </si>
  <si>
    <t>3P</t>
  </si>
  <si>
    <t>9K</t>
  </si>
  <si>
    <t>15P</t>
  </si>
  <si>
    <t>23P</t>
  </si>
  <si>
    <t>52K</t>
  </si>
  <si>
    <t>31K</t>
  </si>
  <si>
    <t>61K</t>
  </si>
  <si>
    <t>65P</t>
  </si>
  <si>
    <t>11K</t>
  </si>
  <si>
    <t>8K</t>
  </si>
  <si>
    <t>(102-103)</t>
  </si>
  <si>
    <t>(105 - 106)</t>
  </si>
  <si>
    <t>(118 - 119)</t>
  </si>
  <si>
    <t>(131-132)</t>
  </si>
  <si>
    <t>(19 - 20)</t>
  </si>
  <si>
    <t>(34 - 35)</t>
  </si>
  <si>
    <t>Ζωντανά  στη φωλιά
(Alive  in nest)</t>
  </si>
  <si>
    <t>Tag number</t>
  </si>
  <si>
    <t>4FCK</t>
  </si>
  <si>
    <t>7FCK</t>
  </si>
  <si>
    <t>10FCK</t>
  </si>
  <si>
    <t>13FCK</t>
  </si>
  <si>
    <t>(99 - 100)</t>
  </si>
  <si>
    <t>(17 - 18)</t>
  </si>
  <si>
    <t>(33 - 34)</t>
  </si>
  <si>
    <t>(67 - 68)</t>
  </si>
  <si>
    <t>(107 - 108)</t>
  </si>
  <si>
    <t>(122 - 123)</t>
  </si>
  <si>
    <t>24/5/2015 - 31/5/2015</t>
  </si>
  <si>
    <t>1/6/2015 - 8/6/2015</t>
  </si>
  <si>
    <t>9/6/2016 - 16/6/2015</t>
  </si>
  <si>
    <t>17/6/2015 - 24/6/2015</t>
  </si>
  <si>
    <t>25/6/2015 - 2/7/2015</t>
  </si>
  <si>
    <t>3/7/2015 - 10/7/2015</t>
  </si>
  <si>
    <t>11/7/2015 - 18/7/2015</t>
  </si>
  <si>
    <t>19/7/2015 - 26/7/2015</t>
  </si>
  <si>
    <t>27/7/2015 - 3/8/2015</t>
  </si>
  <si>
    <t>4/8/2015 - 11/8/2015</t>
  </si>
  <si>
    <t>12/8/2015 - 19/8/2015</t>
  </si>
  <si>
    <t>20/8/2015 - 27/8/2015</t>
  </si>
  <si>
    <t>PN: Possible nest</t>
  </si>
  <si>
    <t>21P</t>
  </si>
  <si>
    <t>26P</t>
  </si>
  <si>
    <t>37P</t>
  </si>
  <si>
    <t>40P</t>
  </si>
  <si>
    <t>41K</t>
  </si>
  <si>
    <t>50K</t>
  </si>
  <si>
    <t>58P</t>
  </si>
  <si>
    <t>Αναδυθέντα (Emerged)</t>
  </si>
  <si>
    <t>Νεκρά στην φωλιά                         (Dead in the nest)</t>
  </si>
  <si>
    <r>
      <t>K : Παραλία "Καμίνια" /"Kaminia"  beach</t>
    </r>
  </si>
  <si>
    <r>
      <t>P : Παραλία "Ποταμάκια" /"Potamakia" beach</t>
    </r>
  </si>
  <si>
    <t xml:space="preserve">The numbers in the brackets correspond to the stable markers on the beach for the identification of nest location  </t>
  </si>
  <si>
    <t>(0-0):Οι παρενθέσεις αντιστοιχούν στα σταθερά σημάδια  της ακτής και βοηθούν στις εξασφαλίσεις των φωλιών</t>
  </si>
  <si>
    <t>Nº of exits per tagged turtle</t>
  </si>
  <si>
    <t>(113-114)</t>
  </si>
  <si>
    <t>(128 - 129)</t>
  </si>
  <si>
    <t>(103-104)</t>
  </si>
  <si>
    <t>2FCK</t>
  </si>
  <si>
    <t>3FCK</t>
  </si>
  <si>
    <t>(69-70)</t>
  </si>
  <si>
    <t>(84-85)</t>
  </si>
  <si>
    <t>(42-43)</t>
  </si>
  <si>
    <t>ΕΞΟΔΟΙ ΑΝΑΓΝΩΡΙΣΗΣ'</t>
  </si>
  <si>
    <t>INVESTIGATION ΕΧΙΤ NUMBER</t>
  </si>
  <si>
    <t>1INVP</t>
  </si>
  <si>
    <t>(104-105)</t>
  </si>
  <si>
    <t>MEASURES OF FLIPPER TRACKS (IN)</t>
  </si>
  <si>
    <t>MEASURES OF FLIPPER TRACKS (OUT)</t>
  </si>
  <si>
    <t>INVESTIGATION 2018</t>
  </si>
  <si>
    <t>FALSE CRAWL 2018</t>
  </si>
  <si>
    <t>Nesting data 2018</t>
  </si>
  <si>
    <t>6FCK</t>
  </si>
  <si>
    <t>(7-8)</t>
  </si>
  <si>
    <t>(148-149)</t>
  </si>
  <si>
    <t>8FCK</t>
  </si>
  <si>
    <t>(63 - 64)</t>
  </si>
  <si>
    <t>9FCK</t>
  </si>
  <si>
    <t>(40-41)</t>
  </si>
  <si>
    <t>(41-42)</t>
  </si>
  <si>
    <t>NESTS 2018</t>
  </si>
  <si>
    <t>(45- 46)</t>
  </si>
  <si>
    <t>(39 - 40)</t>
  </si>
  <si>
    <t>(119- 120)</t>
  </si>
  <si>
    <t>(149-150)</t>
  </si>
  <si>
    <t>(100-101)</t>
  </si>
  <si>
    <t>(146 - 147)</t>
  </si>
  <si>
    <t>(134-135)</t>
  </si>
  <si>
    <t>(19-20)</t>
  </si>
  <si>
    <t>(66-67)</t>
  </si>
  <si>
    <t>19FCP</t>
  </si>
  <si>
    <t>(106 - 107)</t>
  </si>
  <si>
    <t>(123-124)</t>
  </si>
  <si>
    <t>(133-134)</t>
  </si>
  <si>
    <t>(129 - 130)</t>
  </si>
  <si>
    <t>K371</t>
  </si>
  <si>
    <t>(37-38)</t>
  </si>
  <si>
    <t>(34-35)</t>
  </si>
  <si>
    <t>(106-107)</t>
  </si>
  <si>
    <t>(14-15)</t>
  </si>
  <si>
    <t>(25-26)</t>
  </si>
  <si>
    <t>(136-137)</t>
  </si>
  <si>
    <t>20FCK</t>
  </si>
  <si>
    <t>(3-4)</t>
  </si>
  <si>
    <t>21FCK</t>
  </si>
  <si>
    <t>(6-7)</t>
  </si>
  <si>
    <t>22FCK</t>
  </si>
  <si>
    <t>23FCK</t>
  </si>
  <si>
    <t>(45-46)</t>
  </si>
  <si>
    <t>24FCK</t>
  </si>
  <si>
    <t>25FCK</t>
  </si>
  <si>
    <t>(46-47)</t>
  </si>
  <si>
    <t>26FCK</t>
  </si>
  <si>
    <t>27FCK</t>
  </si>
  <si>
    <t>(68-69)</t>
  </si>
  <si>
    <t>(117-118)</t>
  </si>
  <si>
    <t>(128-129)</t>
  </si>
  <si>
    <t>(138-139)</t>
  </si>
  <si>
    <t>K372</t>
  </si>
  <si>
    <t>K373</t>
  </si>
  <si>
    <t>(30-31)</t>
  </si>
  <si>
    <t>32FCK</t>
  </si>
  <si>
    <t>33FCK</t>
  </si>
  <si>
    <t>(71-72)</t>
  </si>
  <si>
    <t>34FCP</t>
  </si>
  <si>
    <t>(130-131)</t>
  </si>
  <si>
    <t>(124-125)</t>
  </si>
  <si>
    <t>(119-120)</t>
  </si>
  <si>
    <t>(140-141)</t>
  </si>
  <si>
    <t>(87-88)</t>
  </si>
  <si>
    <t>(146-147)</t>
  </si>
  <si>
    <t>38FCK</t>
  </si>
  <si>
    <t>39FCK</t>
  </si>
  <si>
    <t>(58-59)</t>
  </si>
  <si>
    <t>40FCK</t>
  </si>
  <si>
    <t>(59-60)</t>
  </si>
  <si>
    <t>41FCK</t>
  </si>
  <si>
    <t>(67-68)</t>
  </si>
  <si>
    <t>42FCK</t>
  </si>
  <si>
    <t>43FCK</t>
  </si>
  <si>
    <t>44FCK</t>
  </si>
  <si>
    <t>(15-16)</t>
  </si>
  <si>
    <t>(44-45)</t>
  </si>
  <si>
    <t>(29-30)</t>
  </si>
  <si>
    <t>(118-119)</t>
  </si>
  <si>
    <t>48FCP</t>
  </si>
  <si>
    <t>(145-146)</t>
  </si>
  <si>
    <t>(31-32)</t>
  </si>
  <si>
    <t>(111-112)</t>
  </si>
  <si>
    <t>(153-154)</t>
  </si>
  <si>
    <t>M7089</t>
  </si>
  <si>
    <t>52FCK</t>
  </si>
  <si>
    <t>(17-18)</t>
  </si>
  <si>
    <t>K374</t>
  </si>
  <si>
    <t>YES</t>
  </si>
  <si>
    <t>27P</t>
  </si>
  <si>
    <t>(135-136)</t>
  </si>
  <si>
    <t>53FCK</t>
  </si>
  <si>
    <t>55FCK</t>
  </si>
  <si>
    <t>(48-49)</t>
  </si>
  <si>
    <t>56FCK</t>
  </si>
  <si>
    <t>(48-49-50)</t>
  </si>
  <si>
    <t>57FCK</t>
  </si>
  <si>
    <t>58FCK</t>
  </si>
  <si>
    <t>59FCK</t>
  </si>
  <si>
    <t>60FCK</t>
  </si>
  <si>
    <t>61FCK</t>
  </si>
  <si>
    <t>62FCK</t>
  </si>
  <si>
    <t>(115-116)</t>
  </si>
  <si>
    <t>63FCK</t>
  </si>
  <si>
    <t>64FCK</t>
  </si>
  <si>
    <t>29K</t>
  </si>
  <si>
    <t>30P</t>
  </si>
  <si>
    <t>K375</t>
  </si>
  <si>
    <t>(108-109)</t>
  </si>
  <si>
    <t>(33-34)</t>
  </si>
  <si>
    <t>(38-39)</t>
  </si>
  <si>
    <t>(56-57)</t>
  </si>
  <si>
    <t>(61-62)</t>
  </si>
  <si>
    <t>(55-56)</t>
  </si>
  <si>
    <t>(65-66)</t>
  </si>
  <si>
    <t>K376</t>
  </si>
  <si>
    <t>(105-106)</t>
  </si>
  <si>
    <t>(27-28)</t>
  </si>
  <si>
    <t>K379</t>
  </si>
  <si>
    <t>(16-17)</t>
  </si>
  <si>
    <t>(147-148)</t>
  </si>
  <si>
    <t>K377</t>
  </si>
  <si>
    <t>(92-93)</t>
  </si>
  <si>
    <t>(150-151)</t>
  </si>
  <si>
    <t>K378</t>
  </si>
  <si>
    <t>68FCK</t>
  </si>
  <si>
    <t>(75-76)</t>
  </si>
  <si>
    <t>(47-48)</t>
  </si>
  <si>
    <t>(127- 128)</t>
  </si>
  <si>
    <t>(107-108)</t>
  </si>
  <si>
    <t>24/5/2018 - 31/5/2018</t>
  </si>
  <si>
    <t>1/6/2018 - 8/6/2018</t>
  </si>
  <si>
    <t>9/6/2018 - 16/6/2018</t>
  </si>
  <si>
    <t>17/6/2018 - 24/6/2018</t>
  </si>
  <si>
    <t>25/6/2018 - 2/7/2018</t>
  </si>
  <si>
    <t>3/7/2018 - 10/7/2018</t>
  </si>
  <si>
    <t>11/7/2018 - 18/7/2018</t>
  </si>
  <si>
    <t>19/7/2018 - 26/7/2018</t>
  </si>
  <si>
    <t>27/7/2018 - 3/8/2018</t>
  </si>
  <si>
    <t>12/8/2018 - 19/8/2018</t>
  </si>
  <si>
    <t>4/8/2018- 11/8/2018</t>
  </si>
  <si>
    <t>20/8/2018 - 27/8/2018</t>
  </si>
  <si>
    <t>(132-133)</t>
  </si>
  <si>
    <t>69FCP</t>
  </si>
  <si>
    <t>(129-130)</t>
  </si>
  <si>
    <t>43P</t>
  </si>
  <si>
    <t>33P</t>
  </si>
  <si>
    <t>34K</t>
  </si>
  <si>
    <t>22P</t>
  </si>
  <si>
    <t>39P</t>
  </si>
  <si>
    <t>(77-78)</t>
  </si>
  <si>
    <t>RED IS ACTIVE</t>
  </si>
  <si>
    <t>BLUE IS EXCAVATED</t>
  </si>
  <si>
    <t>70FCK</t>
  </si>
  <si>
    <t>(36-37)</t>
  </si>
  <si>
    <t>17.67</t>
  </si>
  <si>
    <t>119-120</t>
  </si>
  <si>
    <t>48K</t>
  </si>
  <si>
    <t>(28-29)</t>
  </si>
  <si>
    <t>YELLOW IS RELOCATED</t>
  </si>
  <si>
    <t>(4-5)</t>
  </si>
  <si>
    <t>12P</t>
  </si>
  <si>
    <t>(121-122)</t>
  </si>
  <si>
    <t>68.33</t>
  </si>
  <si>
    <t>(114-115)</t>
  </si>
  <si>
    <t>114-115</t>
  </si>
  <si>
    <t>Δεδομένα καταγραφής φωλιών -ακτή Μούντας 2018</t>
  </si>
  <si>
    <t>Date</t>
  </si>
  <si>
    <t>Location</t>
  </si>
  <si>
    <t>Beach</t>
  </si>
  <si>
    <t>Incubation Raw</t>
  </si>
  <si>
    <t>115-116</t>
  </si>
  <si>
    <t>P</t>
  </si>
  <si>
    <t>135-136</t>
  </si>
  <si>
    <t>108-109</t>
  </si>
  <si>
    <t>140-141</t>
  </si>
  <si>
    <t>123-124</t>
  </si>
  <si>
    <t>124-125</t>
  </si>
  <si>
    <t>134-135</t>
  </si>
  <si>
    <t>118-119</t>
  </si>
  <si>
    <t>67-68</t>
  </si>
  <si>
    <t>K</t>
  </si>
  <si>
    <t>136-137</t>
  </si>
  <si>
    <t>30-31</t>
  </si>
  <si>
    <t>109-110</t>
  </si>
  <si>
    <t>122-123</t>
  </si>
  <si>
    <t>106-107</t>
  </si>
  <si>
    <t>39-40</t>
  </si>
  <si>
    <t>28-29</t>
  </si>
  <si>
    <t>138-139</t>
  </si>
  <si>
    <t>31-32</t>
  </si>
  <si>
    <t>121-122</t>
  </si>
  <si>
    <t>47-48</t>
  </si>
  <si>
    <t>17-18</t>
  </si>
  <si>
    <t>07-08</t>
  </si>
  <si>
    <t>150-151</t>
  </si>
  <si>
    <t>147-148</t>
  </si>
  <si>
    <t>111-112</t>
  </si>
  <si>
    <t>105-106</t>
  </si>
  <si>
    <t>65-66</t>
  </si>
  <si>
    <t>33-34</t>
  </si>
  <si>
    <t>104-105</t>
  </si>
  <si>
    <t>117-118</t>
  </si>
  <si>
    <t>77-78</t>
  </si>
  <si>
    <t>14-15</t>
  </si>
  <si>
    <t>127-128</t>
  </si>
  <si>
    <t>131-132</t>
  </si>
  <si>
    <t>128-129</t>
  </si>
  <si>
    <t>63-64</t>
  </si>
  <si>
    <t>176-177</t>
  </si>
  <si>
    <t>43-44</t>
  </si>
  <si>
    <t>107-108</t>
  </si>
  <si>
    <t>153-154</t>
  </si>
  <si>
    <t>113-114</t>
  </si>
  <si>
    <t>99-100</t>
  </si>
  <si>
    <t>148-149</t>
  </si>
  <si>
    <t>42-43</t>
  </si>
  <si>
    <t>34-35</t>
  </si>
  <si>
    <t>For the purpose of this data, incubation days were calculated as the between nesting date and the first sighting of emergining hatchlings</t>
  </si>
  <si>
    <t>Data highlighted in yellow did not have a known incubation value and has been assigned the mean value for all known nests</t>
  </si>
  <si>
    <t>Data highlighted in red is anomolies that where not used in the calculation of the average incubation time due to issues with the nesting site location. These issues include high sand compaction due to heavily active tourist locations in Kataminia and accumulation of sand on top of nests at Potomakia at emergance.</t>
  </si>
  <si>
    <t>Data highlighted in green had no recorded nesting date, this date was predicted as 53 days before the date of the first recorded hatchling sighting</t>
  </si>
  <si>
    <t>1 Day</t>
  </si>
  <si>
    <t>Mass</t>
  </si>
  <si>
    <t>5 Days</t>
  </si>
  <si>
    <t>2 Days</t>
  </si>
  <si>
    <t>1 Days</t>
  </si>
  <si>
    <r>
      <t xml:space="preserve">ΠΙΝΑΚΑΣ 1. Σύνολο  αριθμού  αυγών ανά φωλιά                                                                                                                                                                                                               </t>
    </r>
    <r>
      <rPr>
        <sz val="12"/>
        <rFont val="Calibri"/>
        <family val="2"/>
      </rPr>
      <t xml:space="preserve"> (Eggs total number per nest)</t>
    </r>
  </si>
  <si>
    <r>
      <t xml:space="preserve">ΠΙΝΑΚΑΣ 2(α). Σύνολο  αριθμού επωασθέντων                                                                                                                                                  </t>
    </r>
    <r>
      <rPr>
        <sz val="12"/>
        <rFont val="Calibri"/>
        <family val="2"/>
      </rPr>
      <t xml:space="preserve"> (Eggs total  incubated number )           </t>
    </r>
    <r>
      <rPr>
        <b/>
        <sz val="12"/>
        <rFont val="Calibri"/>
        <family val="2"/>
      </rPr>
      <t xml:space="preserve">             </t>
    </r>
  </si>
  <si>
    <r>
      <t xml:space="preserve"> ΠΙΝΑΚΑΣ 2(β).  Σύνολο αριθμού μη επωασθέντων                                                          </t>
    </r>
    <r>
      <rPr>
        <sz val="12"/>
        <rFont val="Calibri"/>
        <family val="2"/>
      </rPr>
      <t xml:space="preserve"> (Eggs total non incubated number)</t>
    </r>
  </si>
  <si>
    <r>
      <t xml:space="preserve">ΠΙΝΑΚΑΣ 3(α).  Σύνολο αριθμού εκκολαφθέντων(άδεια κελύφη)                                                                 </t>
    </r>
    <r>
      <rPr>
        <sz val="12"/>
        <rFont val="Calibri"/>
        <family val="2"/>
      </rPr>
      <t xml:space="preserve">                                                          (Total hatched number )</t>
    </r>
  </si>
  <si>
    <r>
      <t xml:space="preserve">ΠΙΝΑΚΑΣ 3(β). Σύνολο αριθμού μη εκκολαφθέντων                                      </t>
    </r>
    <r>
      <rPr>
        <sz val="12"/>
        <rFont val="Calibri"/>
        <family val="2"/>
      </rPr>
      <t>(Total unhatched number)</t>
    </r>
    <r>
      <rPr>
        <b/>
        <sz val="12"/>
        <rFont val="Calibri"/>
        <family val="2"/>
      </rPr>
      <t xml:space="preserve"> </t>
    </r>
  </si>
  <si>
    <r>
      <rPr>
        <b/>
        <sz val="12"/>
        <rFont val="Calibri"/>
        <family val="2"/>
      </rPr>
      <t xml:space="preserve">Αριθμός </t>
    </r>
    <r>
      <rPr>
        <sz val="12"/>
        <rFont val="Calibri"/>
        <family val="2"/>
      </rPr>
      <t>(Number)</t>
    </r>
  </si>
  <si>
    <r>
      <rPr>
        <b/>
        <sz val="12"/>
        <rFont val="Calibri"/>
        <family val="2"/>
      </rPr>
      <t xml:space="preserve">3(α)1.Αναδυθέντα </t>
    </r>
    <r>
      <rPr>
        <sz val="12"/>
        <rFont val="Calibri"/>
        <family val="2"/>
      </rPr>
      <t>(Emerged)</t>
    </r>
  </si>
  <si>
    <r>
      <rPr>
        <b/>
        <sz val="12"/>
        <rFont val="Calibri"/>
        <family val="2"/>
      </rPr>
      <t xml:space="preserve">3(α)2 Νεκρά στην φωλιά                         </t>
    </r>
    <r>
      <rPr>
        <sz val="12"/>
        <rFont val="Calibri"/>
        <family val="2"/>
      </rPr>
      <t>(Not emergenced)</t>
    </r>
  </si>
  <si>
    <t>2 Day</t>
  </si>
  <si>
    <t>N/A</t>
  </si>
  <si>
    <t>3 Day</t>
  </si>
  <si>
    <t>4 Day</t>
  </si>
  <si>
    <t>3 Days</t>
  </si>
  <si>
    <t>NA</t>
  </si>
  <si>
    <t>103-104</t>
  </si>
  <si>
    <t>79-80</t>
  </si>
  <si>
    <t xml:space="preserve">NO </t>
  </si>
  <si>
    <t>35-36</t>
  </si>
  <si>
    <t>18-19</t>
  </si>
  <si>
    <t>16-17</t>
  </si>
  <si>
    <t>K 379</t>
  </si>
  <si>
    <t>60-61</t>
  </si>
  <si>
    <t xml:space="preserve"> </t>
  </si>
  <si>
    <r>
      <rPr>
        <b/>
        <sz val="12"/>
        <rFont val="Calibri"/>
        <family val="2"/>
      </rPr>
      <t>2(β)2. Αυγά ανώμαλης μορφολογίας</t>
    </r>
    <r>
      <rPr>
        <sz val="12"/>
        <rFont val="Calibri"/>
        <family val="2"/>
      </rPr>
      <t xml:space="preserve">                      (Eggs with abnormal morphology)</t>
    </r>
  </si>
  <si>
    <r>
      <rPr>
        <b/>
        <sz val="12"/>
        <rFont val="Calibri"/>
        <family val="2"/>
      </rPr>
      <t xml:space="preserve">2(β)1) Λέκιθος  αυγού χωρίς  ένδειξη κηλίδας ματιού                     (All bacterias </t>
    </r>
    <r>
      <rPr>
        <sz val="12"/>
        <rFont val="Calibri"/>
        <family val="2"/>
      </rPr>
      <t>)</t>
    </r>
  </si>
  <si>
    <t>5 Tracks</t>
  </si>
  <si>
    <t>(39-40)</t>
  </si>
  <si>
    <t>Total Nests</t>
  </si>
  <si>
    <t>11FCK</t>
  </si>
  <si>
    <t>12FCK</t>
  </si>
  <si>
    <t>15FCK</t>
  </si>
  <si>
    <t>16FCP</t>
  </si>
  <si>
    <t>17FCP</t>
  </si>
  <si>
    <t>18FCP</t>
  </si>
  <si>
    <t>28FCK</t>
  </si>
  <si>
    <t>31FCK</t>
  </si>
  <si>
    <t>35FCP</t>
  </si>
  <si>
    <t>36FCK</t>
  </si>
  <si>
    <t>37FCK</t>
  </si>
  <si>
    <t>45FCP</t>
  </si>
  <si>
    <t>46FCP</t>
  </si>
  <si>
    <t>47FCK</t>
  </si>
  <si>
    <t>49FCP</t>
  </si>
  <si>
    <t>50FCK</t>
  </si>
  <si>
    <t>51FCK</t>
  </si>
  <si>
    <t>54FCK</t>
  </si>
  <si>
    <t>65FCK</t>
  </si>
  <si>
    <t>66FCP</t>
  </si>
  <si>
    <t>67FCK</t>
  </si>
  <si>
    <t>71FCP</t>
  </si>
  <si>
    <t>72FCK</t>
  </si>
  <si>
    <t>73FCK</t>
  </si>
  <si>
    <t>74FCK</t>
  </si>
  <si>
    <t>75FCP</t>
  </si>
  <si>
    <t>75FCK</t>
  </si>
  <si>
    <t>2INVP</t>
  </si>
  <si>
    <t>3INVK</t>
  </si>
  <si>
    <t>4INVP</t>
  </si>
  <si>
    <t>5INVP</t>
  </si>
  <si>
    <t>6INVK</t>
  </si>
  <si>
    <t>7INVK</t>
  </si>
  <si>
    <t>8INVK</t>
  </si>
  <si>
    <t xml:space="preserve"> 9INVP</t>
  </si>
  <si>
    <t>10INVK</t>
  </si>
  <si>
    <t>11INVP</t>
  </si>
  <si>
    <t>12INVK</t>
  </si>
  <si>
    <t>13INVP</t>
  </si>
  <si>
    <t>14INVP</t>
  </si>
  <si>
    <t>15INVK</t>
  </si>
  <si>
    <t>16INVP</t>
  </si>
  <si>
    <t>2K</t>
  </si>
  <si>
    <t>7P</t>
  </si>
  <si>
    <t>13K</t>
  </si>
  <si>
    <t>16K</t>
  </si>
  <si>
    <t>18K</t>
  </si>
  <si>
    <t>20K</t>
  </si>
  <si>
    <t>28P</t>
  </si>
  <si>
    <t>35K</t>
  </si>
  <si>
    <t>36K</t>
  </si>
  <si>
    <t>38P</t>
  </si>
  <si>
    <t>42K</t>
  </si>
  <si>
    <t>44P</t>
  </si>
  <si>
    <t>45P</t>
  </si>
  <si>
    <t>46P</t>
  </si>
  <si>
    <t>47P</t>
  </si>
  <si>
    <t>49P</t>
  </si>
  <si>
    <t>51K</t>
  </si>
  <si>
    <t>53P</t>
  </si>
  <si>
    <t>54P</t>
  </si>
  <si>
    <t>55P</t>
  </si>
  <si>
    <t>56K</t>
  </si>
  <si>
    <t>59P</t>
  </si>
  <si>
    <t>60P</t>
  </si>
  <si>
    <t>62P</t>
  </si>
  <si>
    <t>63K</t>
  </si>
  <si>
    <t>64P</t>
  </si>
  <si>
    <t>66K</t>
  </si>
  <si>
    <t>67K</t>
  </si>
  <si>
    <t>68P</t>
  </si>
  <si>
    <t>ΦΩΛΙΕΣ/NEST 2018</t>
  </si>
  <si>
    <t>(63-64)</t>
  </si>
  <si>
    <t>(119 - 120) - (120-121)</t>
  </si>
  <si>
    <r>
      <rPr>
        <b/>
        <sz val="6"/>
        <rFont val="Verdana"/>
        <family val="2"/>
      </rPr>
      <t xml:space="preserve">Νεκρά στη φωλιά / </t>
    </r>
    <r>
      <rPr>
        <sz val="6"/>
        <rFont val="Verdana"/>
        <family val="2"/>
      </rPr>
      <t>Not emerge hatchlings</t>
    </r>
  </si>
  <si>
    <r>
      <rPr>
        <b/>
        <sz val="6"/>
        <rFont val="Verdana"/>
        <family val="2"/>
      </rPr>
      <t>Αναδυθέντα</t>
    </r>
    <r>
      <rPr>
        <sz val="6"/>
        <rFont val="Verdana"/>
        <family val="2"/>
      </rPr>
      <t xml:space="preserve"> / Emerged hatchlings</t>
    </r>
  </si>
  <si>
    <r>
      <rPr>
        <b/>
        <sz val="6"/>
        <color indexed="8"/>
        <rFont val="Verdana"/>
        <family val="2"/>
      </rPr>
      <t xml:space="preserve">Έμβρυα σε διάφορα στάδια ανάπτυξης    </t>
    </r>
    <r>
      <rPr>
        <sz val="6"/>
        <color indexed="8"/>
        <rFont val="Verdana"/>
        <family val="2"/>
      </rPr>
      <t xml:space="preserve">                                                    / Number of hatched (Diferent leveles embryos  development)            </t>
    </r>
  </si>
  <si>
    <r>
      <rPr>
        <b/>
        <sz val="6"/>
        <color indexed="8"/>
        <rFont val="Verdana"/>
        <family val="2"/>
      </rPr>
      <t xml:space="preserve">Αυγά ανώμαλης μορφολογίας / </t>
    </r>
    <r>
      <rPr>
        <sz val="6"/>
        <color indexed="8"/>
        <rFont val="Verdana"/>
        <family val="2"/>
      </rPr>
      <t>Odd shaped</t>
    </r>
  </si>
  <si>
    <t>Unaccounted for</t>
  </si>
  <si>
    <t>Eggs unaccounted for</t>
  </si>
  <si>
    <r>
      <rPr>
        <b/>
        <sz val="6"/>
        <rFont val="Verdana"/>
        <family val="2"/>
      </rPr>
      <t xml:space="preserve">Λέκιθος  αυγού χωρίς  ένδειξη κηλίδας ματιού </t>
    </r>
    <r>
      <rPr>
        <sz val="6"/>
        <rFont val="Verdana"/>
        <family val="2"/>
      </rPr>
      <t xml:space="preserve">                                                            All bacteria</t>
    </r>
  </si>
  <si>
    <t>Λέκιθος αυγού χωρίς ένδειξη κηλίδας ματιού
All bacteria</t>
  </si>
  <si>
    <t xml:space="preserve">Αυγά ανώμαλης μορφολογίας   
  Abnormal Morphology
</t>
  </si>
  <si>
    <t>Πρώτο συμβάν αποτυχημένης προσπάθειας
(First false crawl event)  25/05/2013
Tελευταίο συμβάν αποτυχημένης προσπάθειας
(Last false crawl event)   27/08/2018</t>
  </si>
  <si>
    <t>1FCP</t>
  </si>
  <si>
    <t>29FCP</t>
  </si>
  <si>
    <t>30FCP</t>
  </si>
  <si>
    <t>Total = 68</t>
  </si>
  <si>
    <t>Total = 76</t>
  </si>
  <si>
    <t>Δεδομένα ανάδυσης νεοσσών - Ακτή Μούντας 2018</t>
  </si>
  <si>
    <t xml:space="preserve">                                                       Hatchlings emerges data-Mounda beach 2018</t>
  </si>
  <si>
    <t>Ώρα εισόδου (t)</t>
  </si>
  <si>
    <t>1PN</t>
  </si>
  <si>
    <t>2KN</t>
  </si>
  <si>
    <t>3PN</t>
  </si>
  <si>
    <t>4PN</t>
  </si>
  <si>
    <t>5PN</t>
  </si>
  <si>
    <t>6PN</t>
  </si>
  <si>
    <t>7PN</t>
  </si>
  <si>
    <t>8KN</t>
  </si>
  <si>
    <t>9KN</t>
  </si>
  <si>
    <t>10PN</t>
  </si>
  <si>
    <t>11KN</t>
  </si>
  <si>
    <t>12PN</t>
  </si>
  <si>
    <t>13KN</t>
  </si>
  <si>
    <t>14PN</t>
  </si>
  <si>
    <t>15PN</t>
  </si>
  <si>
    <t>16KN</t>
  </si>
  <si>
    <t>17PN</t>
  </si>
  <si>
    <t>18KN</t>
  </si>
  <si>
    <t>19PN</t>
  </si>
  <si>
    <t>20KN</t>
  </si>
  <si>
    <t>21PN</t>
  </si>
  <si>
    <t>22PN</t>
  </si>
  <si>
    <t>23PN</t>
  </si>
  <si>
    <t>24PN</t>
  </si>
  <si>
    <t>25PN</t>
  </si>
  <si>
    <t>26PN</t>
  </si>
  <si>
    <t>27PN</t>
  </si>
  <si>
    <t>28PN</t>
  </si>
  <si>
    <t>29KN</t>
  </si>
  <si>
    <t>30PN</t>
  </si>
  <si>
    <t>31KN</t>
  </si>
  <si>
    <t>32PN</t>
  </si>
  <si>
    <t>33PN</t>
  </si>
  <si>
    <t>34KN</t>
  </si>
  <si>
    <t>35KN</t>
  </si>
  <si>
    <t>36KN</t>
  </si>
  <si>
    <t>37PN</t>
  </si>
  <si>
    <t>38PN</t>
  </si>
  <si>
    <t>39PN</t>
  </si>
  <si>
    <t>40PN</t>
  </si>
  <si>
    <t>41KN</t>
  </si>
  <si>
    <t>42KN</t>
  </si>
  <si>
    <t>43PN</t>
  </si>
  <si>
    <t>44PN</t>
  </si>
  <si>
    <t>45PN</t>
  </si>
  <si>
    <t>46PN</t>
  </si>
  <si>
    <t>47PN</t>
  </si>
  <si>
    <t>48KN</t>
  </si>
  <si>
    <t>49PN</t>
  </si>
  <si>
    <t>50KN</t>
  </si>
  <si>
    <t>51KN</t>
  </si>
  <si>
    <t>52KN</t>
  </si>
  <si>
    <t>53PN</t>
  </si>
  <si>
    <t>54PN</t>
  </si>
  <si>
    <t>55PN</t>
  </si>
  <si>
    <t>56KN</t>
  </si>
  <si>
    <t>57PN</t>
  </si>
  <si>
    <t>58PN</t>
  </si>
  <si>
    <t>59PN</t>
  </si>
  <si>
    <t>60PN</t>
  </si>
  <si>
    <t>61KN</t>
  </si>
  <si>
    <t>62PN</t>
  </si>
  <si>
    <t>63KN</t>
  </si>
  <si>
    <t>64PN</t>
  </si>
  <si>
    <t>65PN</t>
  </si>
  <si>
    <t>66KN</t>
  </si>
  <si>
    <t>67KN</t>
  </si>
  <si>
    <t>68PN</t>
  </si>
  <si>
    <t>Ευθύ μήκος (cm)</t>
  </si>
  <si>
    <t>RELOCATION</t>
  </si>
  <si>
    <t>NOT EXCAVATED</t>
  </si>
  <si>
    <t>EXCAVATED</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</si>
</sst>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10]d\-mmm;@"/>
    <numFmt numFmtId="173" formatCode="d/m/yy;@"/>
    <numFmt numFmtId="174" formatCode="#,##0_ ;[Red]\-#,##0\ "/>
    <numFmt numFmtId="175" formatCode="mmm\-yyyy"/>
    <numFmt numFmtId="176" formatCode="[$-C0A]dddd\,\ d&quot; de &quot;mmmm&quot; de &quot;yyyy"/>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408]dddd\,\ d\ mmmm\ yyyy"/>
    <numFmt numFmtId="183" formatCode="[$-809]dd\ mmmm\ yyyy"/>
  </numFmts>
  <fonts count="87">
    <font>
      <sz val="11"/>
      <color theme="1"/>
      <name val="Calibri"/>
      <family val="2"/>
    </font>
    <font>
      <sz val="11"/>
      <color indexed="8"/>
      <name val="Calibri"/>
      <family val="2"/>
    </font>
    <font>
      <b/>
      <sz val="11"/>
      <color indexed="8"/>
      <name val="Calibri"/>
      <family val="2"/>
    </font>
    <font>
      <sz val="10"/>
      <name val="Arial Greek"/>
      <family val="0"/>
    </font>
    <font>
      <sz val="10"/>
      <name val="Arial"/>
      <family val="2"/>
    </font>
    <font>
      <sz val="8"/>
      <name val="Verdana"/>
      <family val="2"/>
    </font>
    <font>
      <sz val="6"/>
      <name val="Verdana"/>
      <family val="2"/>
    </font>
    <font>
      <sz val="6"/>
      <name val="Arial"/>
      <family val="2"/>
    </font>
    <font>
      <b/>
      <sz val="6"/>
      <name val="Verdana"/>
      <family val="2"/>
    </font>
    <font>
      <sz val="6.5"/>
      <name val="Arial Greek"/>
      <family val="0"/>
    </font>
    <font>
      <b/>
      <sz val="8"/>
      <name val="Verdana"/>
      <family val="2"/>
    </font>
    <font>
      <b/>
      <sz val="6"/>
      <color indexed="8"/>
      <name val="Verdana"/>
      <family val="2"/>
    </font>
    <font>
      <sz val="6"/>
      <color indexed="8"/>
      <name val="Verdana"/>
      <family val="2"/>
    </font>
    <font>
      <b/>
      <sz val="10"/>
      <name val="Arial"/>
      <family val="2"/>
    </font>
    <font>
      <b/>
      <sz val="8"/>
      <color indexed="8"/>
      <name val="Verdana"/>
      <family val="2"/>
    </font>
    <font>
      <sz val="8"/>
      <name val="Calibri"/>
      <family val="2"/>
    </font>
    <font>
      <sz val="12"/>
      <color indexed="8"/>
      <name val="Calibri"/>
      <family val="2"/>
    </font>
    <font>
      <sz val="12"/>
      <name val="Calibri"/>
      <family val="2"/>
    </font>
    <font>
      <sz val="11"/>
      <name val="Calibri"/>
      <family val="2"/>
    </font>
    <font>
      <sz val="10"/>
      <name val="Calibri"/>
      <family val="2"/>
    </font>
    <font>
      <sz val="10"/>
      <color indexed="8"/>
      <name val="Calibri"/>
      <family val="2"/>
    </font>
    <font>
      <u val="single"/>
      <sz val="11"/>
      <color indexed="12"/>
      <name val="Calibri"/>
      <family val="2"/>
    </font>
    <font>
      <u val="single"/>
      <sz val="11"/>
      <color indexed="36"/>
      <name val="Calibri"/>
      <family val="2"/>
    </font>
    <font>
      <sz val="9"/>
      <name val="Tahoma"/>
      <family val="0"/>
    </font>
    <font>
      <b/>
      <sz val="9"/>
      <name val="Tahoma"/>
      <family val="0"/>
    </font>
    <font>
      <b/>
      <sz val="12"/>
      <name val="Calibri"/>
      <family val="2"/>
    </font>
    <font>
      <b/>
      <i/>
      <u val="single"/>
      <sz val="12"/>
      <name val="Calibri"/>
      <family val="2"/>
    </font>
    <font>
      <b/>
      <sz val="12"/>
      <color indexed="8"/>
      <name val="Calibri"/>
      <family val="2"/>
    </font>
    <font>
      <sz val="20"/>
      <name val="Verdana"/>
      <family val="2"/>
    </font>
    <font>
      <sz val="20"/>
      <name val="Calibri"/>
      <family val="2"/>
    </font>
    <font>
      <sz val="20"/>
      <color indexed="8"/>
      <name val="Calibri"/>
      <family val="2"/>
    </font>
    <font>
      <sz val="8"/>
      <color indexed="8"/>
      <name val="Calibri"/>
      <family val="0"/>
    </font>
    <font>
      <sz val="10"/>
      <color indexed="63"/>
      <name val="Calibri"/>
      <family val="0"/>
    </font>
    <font>
      <sz val="9"/>
      <color indexed="63"/>
      <name val="Calibri"/>
      <family val="0"/>
    </font>
    <font>
      <sz val="8.45"/>
      <color indexed="8"/>
      <name val="Calibri"/>
      <family val="0"/>
    </font>
    <font>
      <sz val="6"/>
      <color indexed="8"/>
      <name val="Calibri"/>
      <family val="0"/>
    </font>
    <font>
      <sz val="9.2"/>
      <color indexed="8"/>
      <name val="Calibri"/>
      <family val="0"/>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sz val="12"/>
      <color indexed="10"/>
      <name val="Calibri"/>
      <family val="2"/>
    </font>
    <font>
      <sz val="14"/>
      <color indexed="8"/>
      <name val="Calibri"/>
      <family val="2"/>
    </font>
    <font>
      <b/>
      <sz val="8"/>
      <color indexed="8"/>
      <name val="Calibri"/>
      <family val="0"/>
    </font>
    <font>
      <b/>
      <sz val="10"/>
      <color indexed="8"/>
      <name val="Calibri"/>
      <family val="0"/>
    </font>
    <font>
      <b/>
      <sz val="18"/>
      <color indexed="63"/>
      <name val="Calibri"/>
      <family val="0"/>
    </font>
    <font>
      <sz val="14"/>
      <color indexed="63"/>
      <name val="Calibri"/>
      <family val="0"/>
    </font>
    <font>
      <b/>
      <sz val="14"/>
      <color indexed="8"/>
      <name val="Calibri"/>
      <family val="0"/>
    </font>
    <font>
      <b/>
      <sz val="9"/>
      <color indexed="8"/>
      <name val="Calibri"/>
      <family val="0"/>
    </font>
    <font>
      <sz val="9"/>
      <color indexed="8"/>
      <name val="Calibri"/>
      <family val="0"/>
    </font>
    <font>
      <b/>
      <sz val="18"/>
      <color indexed="8"/>
      <name val="Calibri"/>
      <family val="0"/>
    </font>
    <font>
      <sz val="18"/>
      <color indexed="8"/>
      <name val="Calibri"/>
      <family val="0"/>
    </font>
    <font>
      <b/>
      <sz val="16"/>
      <color indexed="8"/>
      <name val="Calibri"/>
      <family val="0"/>
    </font>
    <font>
      <sz val="16"/>
      <color indexed="8"/>
      <name val="Calibri"/>
      <family val="0"/>
    </font>
    <font>
      <sz val="8"/>
      <color indexed="8"/>
      <name val="Verdana"/>
      <family val="0"/>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2"/>
      <color theme="1"/>
      <name val="Calibri"/>
      <family val="2"/>
    </font>
    <font>
      <sz val="12"/>
      <color rgb="FFFF0000"/>
      <name val="Calibri"/>
      <family val="2"/>
    </font>
    <font>
      <sz val="14"/>
      <color theme="1"/>
      <name val="Calibri"/>
      <family val="2"/>
    </font>
    <font>
      <sz val="20"/>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indexed="51"/>
        <bgColor indexed="64"/>
      </patternFill>
    </fill>
    <fill>
      <patternFill patternType="solid">
        <fgColor indexed="57"/>
        <bgColor indexed="64"/>
      </patternFill>
    </fill>
    <fill>
      <patternFill patternType="solid">
        <fgColor indexed="11"/>
        <bgColor indexed="64"/>
      </patternFill>
    </fill>
    <fill>
      <patternFill patternType="solid">
        <fgColor indexed="29"/>
        <bgColor indexed="64"/>
      </patternFill>
    </fill>
    <fill>
      <patternFill patternType="solid">
        <fgColor rgb="FF00B0F0"/>
        <bgColor indexed="64"/>
      </patternFill>
    </fill>
    <fill>
      <patternFill patternType="solid">
        <fgColor rgb="FFFF0000"/>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bottom style="thin"/>
    </border>
    <border>
      <left style="medium"/>
      <right/>
      <top style="thin"/>
      <bottom style="thin"/>
    </border>
    <border>
      <left style="medium"/>
      <right>
        <color indexed="63"/>
      </right>
      <top style="thin"/>
      <bottom style="medium"/>
    </border>
    <border>
      <left style="medium"/>
      <right/>
      <top>
        <color indexed="63"/>
      </top>
      <bottom style="thin"/>
    </border>
    <border>
      <left style="thin"/>
      <right style="medium"/>
      <top/>
      <bottom style="thin"/>
    </border>
    <border>
      <left style="medium"/>
      <right style="thin"/>
      <top style="medium"/>
      <bottom style="medium"/>
    </border>
    <border>
      <left style="thin"/>
      <right style="medium"/>
      <top style="medium"/>
      <bottom style="medium"/>
    </border>
    <border>
      <left style="thin"/>
      <right/>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thin"/>
      <top/>
      <bottom/>
    </border>
    <border>
      <left style="thin"/>
      <right style="thin"/>
      <top style="thin"/>
      <bottom/>
    </border>
    <border>
      <left>
        <color indexed="63"/>
      </left>
      <right style="thin"/>
      <top style="thin"/>
      <bottom>
        <color indexed="63"/>
      </bottom>
    </border>
    <border>
      <left>
        <color indexed="63"/>
      </left>
      <right>
        <color indexed="63"/>
      </right>
      <top style="thin"/>
      <bottom style="thin"/>
    </border>
    <border>
      <left style="thin"/>
      <right>
        <color indexed="63"/>
      </right>
      <top/>
      <bottom/>
    </border>
    <border>
      <left/>
      <right style="thin"/>
      <top/>
      <bottom/>
    </border>
    <border>
      <left style="thin"/>
      <right/>
      <top/>
      <bottom style="thin"/>
    </border>
    <border>
      <left style="medium"/>
      <right/>
      <top style="medium"/>
      <bottom/>
    </border>
    <border>
      <left/>
      <right style="medium"/>
      <top style="medium"/>
      <bottom/>
    </border>
    <border>
      <left>
        <color indexed="63"/>
      </left>
      <right style="thin"/>
      <top style="thin"/>
      <bottom style="thin"/>
    </border>
    <border>
      <left>
        <color indexed="63"/>
      </left>
      <right>
        <color indexed="63"/>
      </right>
      <top style="thin"/>
      <bottom style="medium"/>
    </border>
    <border>
      <left style="medium"/>
      <right/>
      <top style="medium"/>
      <bottom style="medium"/>
    </border>
    <border>
      <left/>
      <right/>
      <top style="medium"/>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style="thin"/>
      <right style="medium"/>
      <top style="thin"/>
      <bottom>
        <color indexed="63"/>
      </bottom>
    </border>
    <border>
      <left/>
      <right/>
      <top style="medium"/>
      <bottom/>
    </border>
    <border>
      <left style="medium"/>
      <right/>
      <top/>
      <bottom/>
    </border>
    <border>
      <left/>
      <right style="medium"/>
      <top/>
      <bottom/>
    </border>
    <border>
      <left style="medium"/>
      <right/>
      <top/>
      <bottom style="medium"/>
    </border>
    <border>
      <left>
        <color indexed="63"/>
      </left>
      <right>
        <color indexed="63"/>
      </right>
      <top/>
      <bottom style="medium"/>
    </border>
    <border>
      <left/>
      <right style="medium"/>
      <top/>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20" borderId="1" applyNumberFormat="0" applyAlignment="0" applyProtection="0"/>
    <xf numFmtId="0" fontId="68" fillId="21" borderId="2" applyNumberFormat="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9" fillId="28" borderId="3" applyNumberFormat="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30" borderId="0" applyNumberFormat="0" applyBorder="0" applyAlignment="0" applyProtection="0"/>
    <xf numFmtId="0" fontId="4" fillId="0" borderId="0">
      <alignment/>
      <protection/>
    </xf>
    <xf numFmtId="0" fontId="0" fillId="0" borderId="0">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6" fillId="31" borderId="0" applyNumberFormat="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1" fillId="32" borderId="7" applyNumberFormat="0" applyFont="0" applyAlignment="0" applyProtection="0"/>
    <xf numFmtId="0" fontId="78" fillId="0" borderId="8" applyNumberFormat="0" applyFill="0" applyAlignment="0" applyProtection="0"/>
    <xf numFmtId="0" fontId="79" fillId="0" borderId="9" applyNumberFormat="0" applyFill="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81" fillId="28" borderId="1" applyNumberFormat="0" applyAlignment="0" applyProtection="0"/>
  </cellStyleXfs>
  <cellXfs count="325">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0" xfId="0" applyBorder="1" applyAlignment="1">
      <alignment horizontal="center"/>
    </xf>
    <xf numFmtId="0" fontId="6" fillId="33" borderId="11" xfId="33" applyFont="1" applyFill="1" applyBorder="1">
      <alignment/>
      <protection/>
    </xf>
    <xf numFmtId="0" fontId="0" fillId="0" borderId="12" xfId="0" applyBorder="1" applyAlignment="1">
      <alignment horizontal="center"/>
    </xf>
    <xf numFmtId="0" fontId="6" fillId="0" borderId="0" xfId="0" applyFont="1" applyAlignment="1">
      <alignment/>
    </xf>
    <xf numFmtId="0" fontId="11" fillId="0" borderId="13" xfId="0" applyFont="1" applyBorder="1" applyAlignment="1">
      <alignment horizontal="center" vertical="center" readingOrder="1"/>
    </xf>
    <xf numFmtId="0" fontId="6" fillId="0" borderId="14" xfId="0" applyFont="1" applyBorder="1" applyAlignment="1">
      <alignment/>
    </xf>
    <xf numFmtId="0" fontId="0" fillId="0" borderId="15" xfId="0" applyBorder="1" applyAlignment="1">
      <alignment horizontal="center"/>
    </xf>
    <xf numFmtId="49" fontId="5" fillId="0" borderId="16" xfId="41" applyNumberFormat="1" applyFont="1" applyBorder="1" applyAlignment="1">
      <alignment horizontal="center"/>
      <protection/>
    </xf>
    <xf numFmtId="0" fontId="5" fillId="0" borderId="16" xfId="41" applyFont="1" applyBorder="1" applyAlignment="1">
      <alignment horizontal="center"/>
      <protection/>
    </xf>
    <xf numFmtId="0" fontId="5" fillId="0" borderId="17" xfId="41" applyFont="1" applyBorder="1" applyAlignment="1">
      <alignment horizontal="center"/>
      <protection/>
    </xf>
    <xf numFmtId="49" fontId="5" fillId="0" borderId="18" xfId="41" applyNumberFormat="1" applyFont="1" applyBorder="1" applyAlignment="1">
      <alignment horizontal="center"/>
      <protection/>
    </xf>
    <xf numFmtId="0" fontId="0" fillId="0" borderId="19" xfId="0" applyBorder="1" applyAlignment="1">
      <alignment horizontal="center"/>
    </xf>
    <xf numFmtId="0" fontId="5" fillId="0" borderId="20" xfId="41" applyFont="1" applyBorder="1" applyAlignment="1">
      <alignment horizontal="center" wrapText="1"/>
      <protection/>
    </xf>
    <xf numFmtId="0" fontId="5" fillId="0" borderId="21" xfId="41" applyFont="1" applyBorder="1" applyAlignment="1">
      <alignment horizontal="center" wrapText="1"/>
      <protection/>
    </xf>
    <xf numFmtId="0" fontId="5" fillId="0" borderId="22" xfId="0" applyFont="1" applyBorder="1" applyAlignment="1">
      <alignment horizontal="left" wrapText="1"/>
    </xf>
    <xf numFmtId="0" fontId="5" fillId="0" borderId="10" xfId="0" applyFont="1" applyBorder="1" applyAlignment="1">
      <alignment horizontal="left" wrapText="1"/>
    </xf>
    <xf numFmtId="0" fontId="0" fillId="0" borderId="0" xfId="0" applyAlignment="1">
      <alignment wrapText="1"/>
    </xf>
    <xf numFmtId="0" fontId="0" fillId="0" borderId="0" xfId="0" applyNumberFormat="1" applyAlignment="1">
      <alignment wrapText="1"/>
    </xf>
    <xf numFmtId="0" fontId="0" fillId="0" borderId="10" xfId="0" applyNumberFormat="1" applyBorder="1" applyAlignment="1">
      <alignment wrapText="1"/>
    </xf>
    <xf numFmtId="0" fontId="0" fillId="0" borderId="10" xfId="0" applyBorder="1" applyAlignment="1">
      <alignment wrapText="1"/>
    </xf>
    <xf numFmtId="0" fontId="6" fillId="0" borderId="22" xfId="0" applyFont="1" applyBorder="1" applyAlignment="1">
      <alignment vertical="top" wrapText="1"/>
    </xf>
    <xf numFmtId="0" fontId="12" fillId="0" borderId="22" xfId="0" applyFont="1" applyBorder="1" applyAlignment="1">
      <alignment horizontal="left" vertical="top" wrapText="1"/>
    </xf>
    <xf numFmtId="0" fontId="0" fillId="0" borderId="0" xfId="0" applyAlignment="1">
      <alignment vertical="top" wrapText="1"/>
    </xf>
    <xf numFmtId="0" fontId="0" fillId="0" borderId="10" xfId="0" applyBorder="1" applyAlignment="1">
      <alignment vertical="top" wrapText="1"/>
    </xf>
    <xf numFmtId="0" fontId="14" fillId="0" borderId="10" xfId="0" applyFont="1" applyBorder="1" applyAlignment="1">
      <alignment horizontal="center" wrapText="1" readingOrder="1"/>
    </xf>
    <xf numFmtId="0" fontId="1" fillId="0" borderId="10" xfId="0" applyFont="1" applyBorder="1" applyAlignment="1">
      <alignment horizontal="center" wrapText="1" readingOrder="1"/>
    </xf>
    <xf numFmtId="0" fontId="13" fillId="0" borderId="10" xfId="41" applyFont="1" applyBorder="1">
      <alignment/>
      <protection/>
    </xf>
    <xf numFmtId="0" fontId="4" fillId="0" borderId="10" xfId="41" applyBorder="1">
      <alignment/>
      <protection/>
    </xf>
    <xf numFmtId="0" fontId="6" fillId="0" borderId="11" xfId="0" applyFont="1" applyBorder="1" applyAlignment="1">
      <alignment/>
    </xf>
    <xf numFmtId="0" fontId="2" fillId="0" borderId="0" xfId="0" applyFont="1" applyBorder="1" applyAlignment="1">
      <alignment/>
    </xf>
    <xf numFmtId="0" fontId="6" fillId="33" borderId="10" xfId="33" applyFont="1" applyFill="1" applyBorder="1">
      <alignment/>
      <protection/>
    </xf>
    <xf numFmtId="0" fontId="0" fillId="0" borderId="0" xfId="0" applyFill="1" applyBorder="1" applyAlignment="1">
      <alignment/>
    </xf>
    <xf numFmtId="0" fontId="0" fillId="0" borderId="14" xfId="0" applyFill="1" applyBorder="1" applyAlignment="1">
      <alignment horizontal="center"/>
    </xf>
    <xf numFmtId="0" fontId="5" fillId="0" borderId="14" xfId="41" applyFont="1" applyFill="1" applyBorder="1" applyAlignment="1">
      <alignment horizontal="center" wrapText="1"/>
      <protection/>
    </xf>
    <xf numFmtId="0" fontId="16" fillId="33" borderId="10" xfId="0" applyFont="1" applyFill="1" applyBorder="1" applyAlignment="1">
      <alignment horizontal="center"/>
    </xf>
    <xf numFmtId="0" fontId="17" fillId="33" borderId="10" xfId="0" applyFont="1" applyFill="1" applyBorder="1" applyAlignment="1">
      <alignment horizontal="center"/>
    </xf>
    <xf numFmtId="0" fontId="0" fillId="0" borderId="10" xfId="0" applyBorder="1" applyAlignment="1">
      <alignment/>
    </xf>
    <xf numFmtId="0" fontId="1" fillId="33" borderId="10" xfId="0" applyFont="1" applyFill="1" applyBorder="1" applyAlignment="1">
      <alignment horizontal="center"/>
    </xf>
    <xf numFmtId="14" fontId="1" fillId="33" borderId="10" xfId="0" applyNumberFormat="1" applyFont="1" applyFill="1" applyBorder="1" applyAlignment="1">
      <alignment horizontal="center"/>
    </xf>
    <xf numFmtId="0" fontId="18" fillId="33" borderId="10" xfId="0" applyFont="1" applyFill="1" applyBorder="1" applyAlignment="1">
      <alignment horizontal="center"/>
    </xf>
    <xf numFmtId="14" fontId="18" fillId="33" borderId="10" xfId="0" applyNumberFormat="1" applyFont="1" applyFill="1" applyBorder="1" applyAlignment="1">
      <alignment horizontal="center"/>
    </xf>
    <xf numFmtId="20" fontId="1" fillId="33" borderId="10" xfId="0" applyNumberFormat="1" applyFont="1" applyFill="1" applyBorder="1" applyAlignment="1">
      <alignment horizontal="center"/>
    </xf>
    <xf numFmtId="20" fontId="18" fillId="33" borderId="10" xfId="0" applyNumberFormat="1" applyFont="1" applyFill="1" applyBorder="1" applyAlignment="1">
      <alignment horizontal="center"/>
    </xf>
    <xf numFmtId="0" fontId="5" fillId="0" borderId="0" xfId="41" applyFont="1" applyFill="1" applyBorder="1" applyAlignment="1">
      <alignment horizontal="center" wrapText="1"/>
      <protection/>
    </xf>
    <xf numFmtId="0" fontId="5" fillId="0" borderId="10" xfId="41" applyFont="1" applyBorder="1" applyAlignment="1">
      <alignment horizontal="center" wrapText="1"/>
      <protection/>
    </xf>
    <xf numFmtId="0" fontId="19" fillId="0" borderId="23" xfId="41" applyFont="1" applyBorder="1" applyAlignment="1">
      <alignment horizontal="center" wrapText="1"/>
      <protection/>
    </xf>
    <xf numFmtId="0" fontId="19" fillId="0" borderId="13" xfId="41" applyFont="1" applyBorder="1" applyAlignment="1">
      <alignment horizontal="center" wrapText="1"/>
      <protection/>
    </xf>
    <xf numFmtId="0" fontId="20" fillId="0" borderId="0" xfId="0" applyFont="1" applyAlignment="1">
      <alignment/>
    </xf>
    <xf numFmtId="0" fontId="19" fillId="0" borderId="12" xfId="41" applyFont="1" applyBorder="1" applyAlignment="1">
      <alignment horizontal="center" wrapText="1"/>
      <protection/>
    </xf>
    <xf numFmtId="16" fontId="19" fillId="0" borderId="12" xfId="41" applyNumberFormat="1" applyFont="1" applyBorder="1" applyAlignment="1">
      <alignment horizontal="center" wrapText="1"/>
      <protection/>
    </xf>
    <xf numFmtId="0" fontId="19" fillId="0" borderId="12" xfId="41" applyFont="1" applyFill="1" applyBorder="1" applyAlignment="1">
      <alignment horizontal="center" wrapText="1"/>
      <protection/>
    </xf>
    <xf numFmtId="0" fontId="0" fillId="0" borderId="15" xfId="0" applyBorder="1" applyAlignment="1">
      <alignment horizontal="center"/>
    </xf>
    <xf numFmtId="0" fontId="0" fillId="0" borderId="0" xfId="0" applyAlignment="1">
      <alignment horizontal="center" vertical="center"/>
    </xf>
    <xf numFmtId="0" fontId="9" fillId="0" borderId="23" xfId="39" applyFont="1" applyBorder="1" applyAlignment="1">
      <alignment horizontal="center" vertical="center" wrapText="1"/>
      <protection/>
    </xf>
    <xf numFmtId="0" fontId="7" fillId="0" borderId="24" xfId="41" applyFont="1" applyBorder="1" applyAlignment="1">
      <alignment horizontal="center" vertical="center" wrapText="1"/>
      <protection/>
    </xf>
    <xf numFmtId="0" fontId="0" fillId="0" borderId="0" xfId="0" applyBorder="1" applyAlignment="1">
      <alignment horizontal="center" vertical="center"/>
    </xf>
    <xf numFmtId="0" fontId="1" fillId="33" borderId="10" xfId="0" applyNumberFormat="1" applyFont="1" applyFill="1" applyBorder="1" applyAlignment="1">
      <alignment horizontal="center"/>
    </xf>
    <xf numFmtId="0" fontId="7" fillId="0" borderId="25" xfId="41" applyFont="1" applyBorder="1" applyAlignment="1">
      <alignment horizontal="center" vertical="center" wrapText="1"/>
      <protection/>
    </xf>
    <xf numFmtId="16" fontId="6" fillId="33" borderId="25" xfId="39" applyNumberFormat="1" applyFont="1" applyFill="1" applyBorder="1" applyAlignment="1">
      <alignment horizontal="center" vertical="center" wrapText="1"/>
      <protection/>
    </xf>
    <xf numFmtId="0" fontId="6" fillId="33" borderId="26" xfId="39" applyFont="1" applyFill="1" applyBorder="1" applyAlignment="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15" xfId="0" applyBorder="1" applyAlignment="1">
      <alignment horizontal="center" vertical="center"/>
    </xf>
    <xf numFmtId="14" fontId="0" fillId="0" borderId="15" xfId="0" applyNumberFormat="1" applyBorder="1" applyAlignment="1">
      <alignment horizontal="center" vertical="center"/>
    </xf>
    <xf numFmtId="16" fontId="6" fillId="33" borderId="24" xfId="39" applyNumberFormat="1" applyFont="1" applyFill="1" applyBorder="1" applyAlignment="1">
      <alignment horizontal="center" vertical="center" wrapText="1"/>
      <protection/>
    </xf>
    <xf numFmtId="0" fontId="7" fillId="0" borderId="24" xfId="41" applyFont="1" applyBorder="1" applyAlignment="1">
      <alignment horizontal="center" vertical="center"/>
      <protection/>
    </xf>
    <xf numFmtId="0" fontId="6" fillId="33" borderId="24" xfId="39" applyFont="1" applyFill="1" applyBorder="1" applyAlignment="1">
      <alignment horizontal="center" vertical="center" wrapText="1"/>
      <protection/>
    </xf>
    <xf numFmtId="0" fontId="7" fillId="33" borderId="24" xfId="39" applyFont="1" applyFill="1" applyBorder="1" applyAlignment="1">
      <alignment horizontal="center" vertical="center" wrapText="1"/>
      <protection/>
    </xf>
    <xf numFmtId="0" fontId="6" fillId="0" borderId="27" xfId="41" applyFont="1" applyBorder="1" applyAlignment="1">
      <alignment horizontal="center" vertical="center" wrapText="1"/>
      <protection/>
    </xf>
    <xf numFmtId="0" fontId="6" fillId="0" borderId="28" xfId="41" applyFont="1" applyFill="1" applyBorder="1" applyAlignment="1">
      <alignment horizontal="center" vertical="center" wrapText="1"/>
      <protection/>
    </xf>
    <xf numFmtId="0" fontId="6" fillId="0" borderId="28" xfId="41" applyFont="1" applyBorder="1" applyAlignment="1">
      <alignment horizontal="center" vertical="center" wrapText="1"/>
      <protection/>
    </xf>
    <xf numFmtId="0" fontId="6" fillId="0" borderId="28" xfId="41" applyFont="1" applyFill="1" applyBorder="1" applyAlignment="1">
      <alignment horizontal="center" vertical="center"/>
      <protection/>
    </xf>
    <xf numFmtId="0" fontId="6" fillId="33" borderId="28" xfId="39" applyFont="1" applyFill="1" applyBorder="1" applyAlignment="1">
      <alignment horizontal="center" vertical="center" wrapText="1"/>
      <protection/>
    </xf>
    <xf numFmtId="0" fontId="6" fillId="33" borderId="28" xfId="33" applyFont="1" applyFill="1" applyBorder="1" applyAlignment="1">
      <alignment horizontal="center" vertical="center" wrapText="1"/>
      <protection/>
    </xf>
    <xf numFmtId="0" fontId="7" fillId="0" borderId="26" xfId="41" applyFont="1" applyBorder="1" applyAlignment="1">
      <alignment horizontal="center" vertical="center"/>
      <protection/>
    </xf>
    <xf numFmtId="0" fontId="6" fillId="0" borderId="29" xfId="41" applyFont="1" applyBorder="1" applyAlignment="1">
      <alignment horizontal="center" vertical="center" wrapText="1"/>
      <protection/>
    </xf>
    <xf numFmtId="0" fontId="6" fillId="0" borderId="30" xfId="41" applyFont="1" applyFill="1" applyBorder="1" applyAlignment="1">
      <alignment horizontal="center" vertical="center" wrapText="1"/>
      <protection/>
    </xf>
    <xf numFmtId="0" fontId="6" fillId="33" borderId="30" xfId="39" applyFont="1" applyFill="1" applyBorder="1" applyAlignment="1">
      <alignment horizontal="center" vertical="center" wrapText="1"/>
      <protection/>
    </xf>
    <xf numFmtId="14" fontId="0" fillId="0" borderId="0" xfId="0" applyNumberFormat="1" applyAlignment="1">
      <alignment horizontal="center" vertical="center"/>
    </xf>
    <xf numFmtId="0" fontId="17" fillId="33" borderId="31" xfId="0" applyFont="1" applyFill="1" applyBorder="1" applyAlignment="1">
      <alignment horizontal="center"/>
    </xf>
    <xf numFmtId="0" fontId="18" fillId="33" borderId="31" xfId="0" applyFont="1" applyFill="1" applyBorder="1" applyAlignment="1">
      <alignment horizontal="center"/>
    </xf>
    <xf numFmtId="0" fontId="18" fillId="0" borderId="10" xfId="0" applyFont="1" applyFill="1" applyBorder="1" applyAlignment="1">
      <alignment horizontal="center"/>
    </xf>
    <xf numFmtId="0" fontId="0" fillId="34" borderId="0" xfId="0" applyFill="1" applyAlignment="1">
      <alignment/>
    </xf>
    <xf numFmtId="0" fontId="0" fillId="35" borderId="0" xfId="0" applyFill="1" applyAlignment="1">
      <alignment/>
    </xf>
    <xf numFmtId="0" fontId="1" fillId="36" borderId="10" xfId="0" applyFont="1" applyFill="1" applyBorder="1" applyAlignment="1">
      <alignment horizontal="center"/>
    </xf>
    <xf numFmtId="14" fontId="1" fillId="36" borderId="10" xfId="0" applyNumberFormat="1" applyFont="1" applyFill="1" applyBorder="1" applyAlignment="1">
      <alignment horizontal="center"/>
    </xf>
    <xf numFmtId="20" fontId="1" fillId="36" borderId="10" xfId="0" applyNumberFormat="1" applyFont="1" applyFill="1" applyBorder="1" applyAlignment="1">
      <alignment horizontal="center"/>
    </xf>
    <xf numFmtId="0" fontId="0" fillId="36" borderId="0" xfId="0" applyFill="1" applyAlignment="1">
      <alignment/>
    </xf>
    <xf numFmtId="173" fontId="0" fillId="36" borderId="10" xfId="0" applyNumberFormat="1" applyFill="1" applyBorder="1" applyAlignment="1">
      <alignment horizontal="left" vertical="top"/>
    </xf>
    <xf numFmtId="49" fontId="0" fillId="36" borderId="10" xfId="0" applyNumberFormat="1" applyFill="1" applyBorder="1" applyAlignment="1">
      <alignment horizontal="left"/>
    </xf>
    <xf numFmtId="0" fontId="0" fillId="36" borderId="10" xfId="0" applyFill="1" applyBorder="1" applyAlignment="1">
      <alignment/>
    </xf>
    <xf numFmtId="173" fontId="0" fillId="27" borderId="10" xfId="0" applyNumberFormat="1" applyFill="1" applyBorder="1" applyAlignment="1">
      <alignment horizontal="left" vertical="top"/>
    </xf>
    <xf numFmtId="173" fontId="0" fillId="0" borderId="10" xfId="0" applyNumberFormat="1" applyFill="1" applyBorder="1" applyAlignment="1">
      <alignment horizontal="left" vertical="top"/>
    </xf>
    <xf numFmtId="0" fontId="82" fillId="0" borderId="0" xfId="0" applyFont="1" applyAlignment="1">
      <alignment horizontal="left"/>
    </xf>
    <xf numFmtId="0" fontId="17" fillId="36" borderId="10" xfId="0" applyFont="1" applyFill="1" applyBorder="1" applyAlignment="1">
      <alignment horizontal="left"/>
    </xf>
    <xf numFmtId="14" fontId="17" fillId="36" borderId="10" xfId="0" applyNumberFormat="1" applyFont="1" applyFill="1" applyBorder="1" applyAlignment="1">
      <alignment horizontal="left"/>
    </xf>
    <xf numFmtId="20" fontId="17" fillId="36" borderId="10" xfId="0" applyNumberFormat="1" applyFont="1" applyFill="1" applyBorder="1" applyAlignment="1">
      <alignment horizontal="left"/>
    </xf>
    <xf numFmtId="14" fontId="16" fillId="33" borderId="10" xfId="0" applyNumberFormat="1" applyFont="1" applyFill="1" applyBorder="1" applyAlignment="1">
      <alignment horizontal="left"/>
    </xf>
    <xf numFmtId="0" fontId="16" fillId="33" borderId="10" xfId="0" applyFont="1" applyFill="1" applyBorder="1" applyAlignment="1">
      <alignment horizontal="left"/>
    </xf>
    <xf numFmtId="20" fontId="16" fillId="33" borderId="10" xfId="0" applyNumberFormat="1" applyFont="1" applyFill="1" applyBorder="1" applyAlignment="1">
      <alignment horizontal="left"/>
    </xf>
    <xf numFmtId="0" fontId="82" fillId="0" borderId="10" xfId="0" applyFont="1" applyBorder="1" applyAlignment="1">
      <alignment horizontal="left"/>
    </xf>
    <xf numFmtId="0" fontId="25" fillId="0" borderId="0" xfId="71" applyFont="1" applyBorder="1" applyAlignment="1">
      <alignment horizontal="left"/>
      <protection/>
    </xf>
    <xf numFmtId="0" fontId="27" fillId="0" borderId="0" xfId="0" applyFont="1" applyAlignment="1">
      <alignment horizontal="left"/>
    </xf>
    <xf numFmtId="173" fontId="17" fillId="0" borderId="0" xfId="71" applyNumberFormat="1" applyFont="1" applyBorder="1" applyAlignment="1">
      <alignment horizontal="left"/>
      <protection/>
    </xf>
    <xf numFmtId="0" fontId="17" fillId="0" borderId="0" xfId="71" applyFont="1" applyBorder="1" applyAlignment="1">
      <alignment horizontal="left"/>
      <protection/>
    </xf>
    <xf numFmtId="0" fontId="17" fillId="33" borderId="0" xfId="36" applyFont="1" applyFill="1" applyBorder="1" applyAlignment="1">
      <alignment horizontal="left"/>
      <protection/>
    </xf>
    <xf numFmtId="173" fontId="17" fillId="33" borderId="0" xfId="71" applyNumberFormat="1" applyFont="1" applyFill="1" applyBorder="1" applyAlignment="1">
      <alignment horizontal="left"/>
      <protection/>
    </xf>
    <xf numFmtId="0" fontId="82" fillId="0" borderId="0" xfId="0" applyFont="1" applyBorder="1" applyAlignment="1">
      <alignment horizontal="left"/>
    </xf>
    <xf numFmtId="14" fontId="82" fillId="0" borderId="0" xfId="0" applyNumberFormat="1" applyFont="1" applyAlignment="1">
      <alignment horizontal="left"/>
    </xf>
    <xf numFmtId="14" fontId="0" fillId="0" borderId="10" xfId="0" applyNumberFormat="1" applyBorder="1" applyAlignment="1">
      <alignment horizontal="center"/>
    </xf>
    <xf numFmtId="0" fontId="18" fillId="33" borderId="0" xfId="0" applyFont="1" applyFill="1" applyBorder="1" applyAlignment="1">
      <alignment horizontal="center"/>
    </xf>
    <xf numFmtId="0" fontId="17" fillId="36" borderId="32" xfId="0" applyFont="1" applyFill="1" applyBorder="1" applyAlignment="1">
      <alignment horizontal="left"/>
    </xf>
    <xf numFmtId="0" fontId="82" fillId="36" borderId="0" xfId="0" applyFont="1" applyFill="1" applyAlignment="1">
      <alignment horizontal="left"/>
    </xf>
    <xf numFmtId="14" fontId="16" fillId="36" borderId="10" xfId="0" applyNumberFormat="1" applyFont="1" applyFill="1" applyBorder="1" applyAlignment="1">
      <alignment horizontal="left"/>
    </xf>
    <xf numFmtId="0" fontId="16" fillId="36" borderId="10" xfId="0" applyFont="1" applyFill="1" applyBorder="1" applyAlignment="1">
      <alignment horizontal="left"/>
    </xf>
    <xf numFmtId="0" fontId="82" fillId="36" borderId="32" xfId="0" applyFont="1" applyFill="1" applyBorder="1" applyAlignment="1">
      <alignment horizontal="left"/>
    </xf>
    <xf numFmtId="0" fontId="17" fillId="36" borderId="15" xfId="0" applyFont="1" applyFill="1" applyBorder="1" applyAlignment="1">
      <alignment horizontal="left"/>
    </xf>
    <xf numFmtId="0" fontId="82" fillId="36" borderId="10" xfId="0" applyFont="1" applyFill="1" applyBorder="1" applyAlignment="1">
      <alignment horizontal="left"/>
    </xf>
    <xf numFmtId="0" fontId="82" fillId="36" borderId="10" xfId="0" applyFont="1" applyFill="1" applyBorder="1" applyAlignment="1">
      <alignment horizontal="left" vertical="center"/>
    </xf>
    <xf numFmtId="20" fontId="16" fillId="36" borderId="10" xfId="0" applyNumberFormat="1" applyFont="1" applyFill="1" applyBorder="1" applyAlignment="1">
      <alignment horizontal="left"/>
    </xf>
    <xf numFmtId="0" fontId="17" fillId="36" borderId="10" xfId="72" applyFont="1" applyFill="1" applyBorder="1" applyAlignment="1">
      <alignment horizontal="left" vertical="center" wrapText="1"/>
      <protection/>
    </xf>
    <xf numFmtId="0" fontId="17" fillId="36" borderId="31" xfId="0" applyFont="1" applyFill="1" applyBorder="1" applyAlignment="1">
      <alignment horizontal="left"/>
    </xf>
    <xf numFmtId="0" fontId="17" fillId="36" borderId="0" xfId="0" applyFont="1" applyFill="1" applyBorder="1" applyAlignment="1">
      <alignment horizontal="left"/>
    </xf>
    <xf numFmtId="14" fontId="17" fillId="36" borderId="0" xfId="0" applyNumberFormat="1" applyFont="1" applyFill="1" applyBorder="1" applyAlignment="1">
      <alignment horizontal="left"/>
    </xf>
    <xf numFmtId="0" fontId="17" fillId="36" borderId="33" xfId="0" applyFont="1" applyFill="1" applyBorder="1" applyAlignment="1">
      <alignment horizontal="left"/>
    </xf>
    <xf numFmtId="0" fontId="17" fillId="36" borderId="0" xfId="0" applyFont="1" applyFill="1" applyAlignment="1">
      <alignment horizontal="left"/>
    </xf>
    <xf numFmtId="0" fontId="16" fillId="36" borderId="0" xfId="0" applyFont="1" applyFill="1" applyBorder="1" applyAlignment="1">
      <alignment horizontal="left"/>
    </xf>
    <xf numFmtId="20" fontId="17" fillId="36" borderId="0" xfId="0" applyNumberFormat="1" applyFont="1" applyFill="1" applyBorder="1" applyAlignment="1">
      <alignment horizontal="left"/>
    </xf>
    <xf numFmtId="0" fontId="17" fillId="36" borderId="10" xfId="0" applyFont="1" applyFill="1" applyBorder="1" applyAlignment="1">
      <alignment horizontal="left" vertical="center"/>
    </xf>
    <xf numFmtId="0" fontId="16" fillId="36" borderId="31" xfId="0" applyFont="1" applyFill="1" applyBorder="1" applyAlignment="1">
      <alignment horizontal="left"/>
    </xf>
    <xf numFmtId="0" fontId="17" fillId="36" borderId="34" xfId="0" applyFont="1" applyFill="1" applyBorder="1" applyAlignment="1">
      <alignment horizontal="left"/>
    </xf>
    <xf numFmtId="0" fontId="17" fillId="36" borderId="10" xfId="0" applyFont="1" applyFill="1" applyBorder="1" applyAlignment="1">
      <alignment horizontal="center"/>
    </xf>
    <xf numFmtId="0" fontId="18" fillId="36" borderId="10" xfId="0" applyFont="1" applyFill="1" applyBorder="1" applyAlignment="1">
      <alignment horizontal="center"/>
    </xf>
    <xf numFmtId="0" fontId="16" fillId="36" borderId="10" xfId="0" applyFont="1" applyFill="1" applyBorder="1" applyAlignment="1">
      <alignment horizontal="center"/>
    </xf>
    <xf numFmtId="0" fontId="5" fillId="0" borderId="0" xfId="41" applyFont="1" applyFill="1" applyBorder="1" applyAlignment="1">
      <alignment horizontal="center"/>
      <protection/>
    </xf>
    <xf numFmtId="0" fontId="0" fillId="0" borderId="0" xfId="0" applyFill="1" applyBorder="1" applyAlignment="1">
      <alignment horizontal="center"/>
    </xf>
    <xf numFmtId="0" fontId="0" fillId="36" borderId="10" xfId="0" applyFill="1" applyBorder="1" applyAlignment="1">
      <alignment horizontal="center"/>
    </xf>
    <xf numFmtId="0" fontId="83" fillId="36" borderId="10" xfId="0" applyFont="1" applyFill="1" applyBorder="1" applyAlignment="1">
      <alignment horizontal="left"/>
    </xf>
    <xf numFmtId="14" fontId="83" fillId="36" borderId="10" xfId="0" applyNumberFormat="1" applyFont="1" applyFill="1" applyBorder="1" applyAlignment="1">
      <alignment horizontal="left"/>
    </xf>
    <xf numFmtId="20" fontId="83" fillId="36" borderId="10" xfId="0" applyNumberFormat="1" applyFont="1" applyFill="1" applyBorder="1" applyAlignment="1">
      <alignment horizontal="left"/>
    </xf>
    <xf numFmtId="0" fontId="83" fillId="36" borderId="32" xfId="0" applyFont="1" applyFill="1" applyBorder="1" applyAlignment="1">
      <alignment horizontal="left"/>
    </xf>
    <xf numFmtId="0" fontId="83" fillId="36" borderId="0" xfId="0" applyFont="1" applyFill="1" applyAlignment="1">
      <alignment horizontal="left"/>
    </xf>
    <xf numFmtId="0" fontId="17" fillId="36" borderId="10" xfId="0" applyFont="1" applyFill="1" applyBorder="1" applyAlignment="1">
      <alignment/>
    </xf>
    <xf numFmtId="0" fontId="16" fillId="36" borderId="10" xfId="0" applyFont="1" applyFill="1" applyBorder="1" applyAlignment="1">
      <alignment/>
    </xf>
    <xf numFmtId="0" fontId="17" fillId="36" borderId="10" xfId="72" applyFont="1" applyFill="1" applyBorder="1" applyAlignment="1">
      <alignment vertical="center" wrapText="1"/>
      <protection/>
    </xf>
    <xf numFmtId="0" fontId="82" fillId="36" borderId="10" xfId="0" applyFont="1" applyFill="1" applyBorder="1" applyAlignment="1">
      <alignment/>
    </xf>
    <xf numFmtId="0" fontId="17" fillId="36" borderId="10" xfId="0" applyFont="1" applyFill="1" applyBorder="1" applyAlignment="1">
      <alignment horizontal="center"/>
    </xf>
    <xf numFmtId="0" fontId="16" fillId="36" borderId="10" xfId="0" applyFont="1" applyFill="1" applyBorder="1" applyAlignment="1">
      <alignment horizontal="center"/>
    </xf>
    <xf numFmtId="0" fontId="82" fillId="36" borderId="10" xfId="0" applyFont="1" applyFill="1" applyBorder="1" applyAlignment="1">
      <alignment horizontal="center"/>
    </xf>
    <xf numFmtId="0" fontId="17" fillId="36" borderId="10" xfId="72" applyFont="1" applyFill="1" applyBorder="1" applyAlignment="1">
      <alignment horizontal="center" wrapText="1"/>
      <protection/>
    </xf>
    <xf numFmtId="177" fontId="0" fillId="0" borderId="10" xfId="0" applyNumberFormat="1" applyBorder="1" applyAlignment="1">
      <alignment horizontal="center" vertical="center"/>
    </xf>
    <xf numFmtId="0" fontId="82" fillId="0" borderId="10" xfId="0" applyFont="1" applyBorder="1" applyAlignment="1">
      <alignment horizontal="center"/>
    </xf>
    <xf numFmtId="0" fontId="0" fillId="0" borderId="10" xfId="0" applyBorder="1" applyAlignment="1">
      <alignment/>
    </xf>
    <xf numFmtId="0" fontId="16" fillId="36" borderId="10" xfId="0" applyFont="1" applyFill="1" applyBorder="1" applyAlignment="1">
      <alignment horizontal="left" vertical="center"/>
    </xf>
    <xf numFmtId="0" fontId="0" fillId="0" borderId="10" xfId="0" applyNumberFormat="1" applyBorder="1" applyAlignment="1">
      <alignment horizontal="left" vertical="center" wrapText="1"/>
    </xf>
    <xf numFmtId="0" fontId="0" fillId="0" borderId="10" xfId="0" applyBorder="1" applyAlignment="1">
      <alignment horizontal="left" vertical="center" wrapText="1"/>
    </xf>
    <xf numFmtId="0" fontId="16" fillId="33" borderId="10" xfId="0" applyFont="1" applyFill="1" applyBorder="1" applyAlignment="1">
      <alignment horizontal="left" vertical="center"/>
    </xf>
    <xf numFmtId="0" fontId="6" fillId="33" borderId="10" xfId="33" applyFont="1" applyFill="1" applyBorder="1" applyAlignment="1">
      <alignment horizontal="left" vertical="center"/>
      <protection/>
    </xf>
    <xf numFmtId="0" fontId="82" fillId="0" borderId="10" xfId="0" applyFont="1" applyBorder="1" applyAlignment="1">
      <alignment horizontal="left" vertical="center"/>
    </xf>
    <xf numFmtId="14" fontId="16" fillId="36" borderId="10" xfId="0" applyNumberFormat="1" applyFont="1" applyFill="1" applyBorder="1" applyAlignment="1">
      <alignment horizontal="center"/>
    </xf>
    <xf numFmtId="14" fontId="17" fillId="36" borderId="10" xfId="0" applyNumberFormat="1" applyFont="1" applyFill="1" applyBorder="1" applyAlignment="1">
      <alignment horizontal="left" vertical="center"/>
    </xf>
    <xf numFmtId="14" fontId="16" fillId="36" borderId="10" xfId="0" applyNumberFormat="1" applyFont="1" applyFill="1" applyBorder="1" applyAlignment="1">
      <alignment horizontal="left" vertical="center"/>
    </xf>
    <xf numFmtId="0" fontId="6" fillId="36" borderId="10" xfId="0" applyFont="1" applyFill="1" applyBorder="1" applyAlignment="1">
      <alignment horizontal="left" vertical="center" wrapText="1"/>
    </xf>
    <xf numFmtId="0" fontId="1" fillId="36" borderId="10" xfId="0" applyFont="1" applyFill="1" applyBorder="1" applyAlignment="1">
      <alignment horizontal="left" vertical="center"/>
    </xf>
    <xf numFmtId="0" fontId="18" fillId="36" borderId="10" xfId="0" applyFont="1" applyFill="1" applyBorder="1" applyAlignment="1">
      <alignment horizontal="left" vertical="center"/>
    </xf>
    <xf numFmtId="0" fontId="6" fillId="0" borderId="35" xfId="0" applyFont="1" applyFill="1" applyBorder="1" applyAlignment="1">
      <alignment vertical="top" wrapText="1"/>
    </xf>
    <xf numFmtId="0" fontId="0" fillId="0" borderId="36" xfId="0" applyFill="1" applyBorder="1" applyAlignment="1">
      <alignment/>
    </xf>
    <xf numFmtId="0" fontId="0" fillId="0" borderId="31" xfId="0" applyFill="1" applyBorder="1" applyAlignment="1">
      <alignment/>
    </xf>
    <xf numFmtId="0" fontId="13" fillId="0" borderId="37" xfId="41" applyFont="1" applyBorder="1">
      <alignment/>
      <protection/>
    </xf>
    <xf numFmtId="0" fontId="0" fillId="36" borderId="10" xfId="0" applyFill="1" applyBorder="1" applyAlignment="1">
      <alignment vertical="top" wrapText="1"/>
    </xf>
    <xf numFmtId="0" fontId="16" fillId="33" borderId="15" xfId="0" applyFont="1" applyFill="1" applyBorder="1" applyAlignment="1">
      <alignment horizontal="left"/>
    </xf>
    <xf numFmtId="14" fontId="16" fillId="33" borderId="15" xfId="0" applyNumberFormat="1" applyFont="1" applyFill="1" applyBorder="1" applyAlignment="1">
      <alignment horizontal="left"/>
    </xf>
    <xf numFmtId="14" fontId="16" fillId="33" borderId="0" xfId="0" applyNumberFormat="1" applyFont="1" applyFill="1" applyBorder="1" applyAlignment="1">
      <alignment horizontal="left"/>
    </xf>
    <xf numFmtId="20" fontId="16" fillId="33" borderId="0" xfId="0" applyNumberFormat="1" applyFont="1" applyFill="1" applyBorder="1" applyAlignment="1">
      <alignment horizontal="left"/>
    </xf>
    <xf numFmtId="173" fontId="17" fillId="33" borderId="10" xfId="33" applyNumberFormat="1" applyFont="1" applyFill="1" applyBorder="1" applyAlignment="1">
      <alignment horizontal="center" vertical="center" wrapText="1"/>
      <protection/>
    </xf>
    <xf numFmtId="0" fontId="17" fillId="33" borderId="10" xfId="33" applyFont="1" applyFill="1" applyBorder="1" applyAlignment="1">
      <alignment horizontal="center" vertical="center" wrapText="1"/>
      <protection/>
    </xf>
    <xf numFmtId="0" fontId="17" fillId="33" borderId="10" xfId="35" applyFont="1" applyFill="1" applyBorder="1" applyAlignment="1">
      <alignment horizontal="center"/>
      <protection/>
    </xf>
    <xf numFmtId="0" fontId="25" fillId="33" borderId="10" xfId="33" applyFont="1" applyFill="1" applyBorder="1" applyAlignment="1">
      <alignment horizontal="center"/>
      <protection/>
    </xf>
    <xf numFmtId="0" fontId="17" fillId="33" borderId="10" xfId="33" applyFont="1" applyFill="1" applyBorder="1" applyAlignment="1">
      <alignment horizontal="center"/>
      <protection/>
    </xf>
    <xf numFmtId="173" fontId="17" fillId="33" borderId="10" xfId="33" applyNumberFormat="1" applyFont="1" applyFill="1" applyBorder="1" applyAlignment="1">
      <alignment horizontal="center"/>
      <protection/>
    </xf>
    <xf numFmtId="0" fontId="17" fillId="33" borderId="10" xfId="34" applyFont="1" applyFill="1" applyBorder="1" applyAlignment="1">
      <alignment horizontal="center"/>
      <protection/>
    </xf>
    <xf numFmtId="0" fontId="25" fillId="37" borderId="10" xfId="72" applyFont="1" applyFill="1" applyBorder="1" applyAlignment="1">
      <alignment horizontal="center" vertical="center" wrapText="1"/>
      <protection/>
    </xf>
    <xf numFmtId="0" fontId="16" fillId="0" borderId="10" xfId="72" applyFont="1" applyFill="1" applyBorder="1" applyAlignment="1">
      <alignment horizontal="center" vertical="center" wrapText="1"/>
      <protection/>
    </xf>
    <xf numFmtId="0" fontId="25" fillId="33" borderId="10" xfId="35" applyFont="1" applyFill="1" applyBorder="1" applyAlignment="1">
      <alignment horizontal="center"/>
      <protection/>
    </xf>
    <xf numFmtId="0" fontId="25" fillId="0" borderId="10" xfId="35" applyFont="1" applyBorder="1" applyAlignment="1">
      <alignment horizontal="center"/>
      <protection/>
    </xf>
    <xf numFmtId="1" fontId="17" fillId="33" borderId="10" xfId="35" applyNumberFormat="1" applyFont="1" applyFill="1" applyBorder="1" applyAlignment="1">
      <alignment horizontal="center"/>
      <protection/>
    </xf>
    <xf numFmtId="1" fontId="26" fillId="33" borderId="10" xfId="35" applyNumberFormat="1" applyFont="1" applyFill="1" applyBorder="1" applyAlignment="1">
      <alignment horizontal="center"/>
      <protection/>
    </xf>
    <xf numFmtId="173" fontId="17" fillId="33" borderId="10" xfId="35" applyNumberFormat="1" applyFont="1" applyFill="1" applyBorder="1" applyAlignment="1">
      <alignment horizontal="center"/>
      <protection/>
    </xf>
    <xf numFmtId="173" fontId="26" fillId="33" borderId="10" xfId="35" applyNumberFormat="1" applyFont="1" applyFill="1" applyBorder="1" applyAlignment="1">
      <alignment horizontal="center"/>
      <protection/>
    </xf>
    <xf numFmtId="0" fontId="26" fillId="33" borderId="10" xfId="35" applyFont="1" applyFill="1" applyBorder="1" applyAlignment="1">
      <alignment horizontal="center"/>
      <protection/>
    </xf>
    <xf numFmtId="0" fontId="25" fillId="33" borderId="10" xfId="33" applyFont="1" applyFill="1" applyBorder="1" applyAlignment="1">
      <alignment horizontal="center" vertical="center"/>
      <protection/>
    </xf>
    <xf numFmtId="0" fontId="25" fillId="37" borderId="10" xfId="72" applyFont="1" applyFill="1" applyBorder="1" applyAlignment="1">
      <alignment horizontal="center" wrapText="1"/>
      <protection/>
    </xf>
    <xf numFmtId="0" fontId="17" fillId="38" borderId="10" xfId="72" applyFont="1" applyFill="1" applyBorder="1" applyAlignment="1">
      <alignment horizontal="center" vertical="center" wrapText="1"/>
      <protection/>
    </xf>
    <xf numFmtId="0" fontId="25" fillId="39" borderId="10" xfId="72" applyFont="1" applyFill="1" applyBorder="1" applyAlignment="1">
      <alignment horizontal="center" vertical="center" wrapText="1"/>
      <protection/>
    </xf>
    <xf numFmtId="0" fontId="82" fillId="0" borderId="10" xfId="72" applyFont="1" applyFill="1" applyBorder="1" applyAlignment="1">
      <alignment horizontal="center" vertical="center" wrapText="1"/>
      <protection/>
    </xf>
    <xf numFmtId="0" fontId="17" fillId="33" borderId="10" xfId="33" applyFont="1" applyFill="1" applyBorder="1" applyAlignment="1">
      <alignment horizontal="center" vertical="center" wrapText="1"/>
      <protection/>
    </xf>
    <xf numFmtId="0" fontId="17" fillId="33" borderId="10" xfId="34" applyFont="1" applyFill="1" applyBorder="1" applyAlignment="1">
      <alignment horizontal="center" vertical="center" wrapText="1"/>
      <protection/>
    </xf>
    <xf numFmtId="0" fontId="82" fillId="33" borderId="10" xfId="72" applyFont="1" applyFill="1" applyBorder="1" applyAlignment="1">
      <alignment horizontal="center" vertical="center" wrapText="1"/>
      <protection/>
    </xf>
    <xf numFmtId="173" fontId="17" fillId="33" borderId="10" xfId="35" applyNumberFormat="1" applyFont="1" applyFill="1" applyBorder="1" applyAlignment="1">
      <alignment horizontal="center" wrapText="1"/>
      <protection/>
    </xf>
    <xf numFmtId="1" fontId="17" fillId="33" borderId="10" xfId="35" applyNumberFormat="1" applyFont="1" applyFill="1" applyBorder="1" applyAlignment="1">
      <alignment horizontal="center" wrapText="1"/>
      <protection/>
    </xf>
    <xf numFmtId="0" fontId="17" fillId="33" borderId="10" xfId="35" applyFont="1" applyFill="1" applyBorder="1" applyAlignment="1">
      <alignment horizontal="center" wrapText="1"/>
      <protection/>
    </xf>
    <xf numFmtId="0" fontId="82" fillId="0" borderId="10" xfId="0" applyFont="1" applyBorder="1" applyAlignment="1">
      <alignment horizontal="center" wrapText="1"/>
    </xf>
    <xf numFmtId="173" fontId="17" fillId="33" borderId="10" xfId="33" applyNumberFormat="1" applyFont="1" applyFill="1" applyBorder="1" applyAlignment="1">
      <alignment horizontal="center" vertical="center" wrapText="1"/>
      <protection/>
    </xf>
    <xf numFmtId="0" fontId="17" fillId="33" borderId="10" xfId="33" applyNumberFormat="1" applyFont="1" applyFill="1" applyBorder="1" applyAlignment="1">
      <alignment horizontal="center" vertical="center" wrapText="1"/>
      <protection/>
    </xf>
    <xf numFmtId="0" fontId="17" fillId="37" borderId="10" xfId="72" applyFont="1" applyFill="1" applyBorder="1" applyAlignment="1">
      <alignment horizontal="center" vertical="center" wrapText="1"/>
      <protection/>
    </xf>
    <xf numFmtId="0" fontId="17" fillId="40" borderId="10" xfId="72" applyFont="1" applyFill="1" applyBorder="1" applyAlignment="1">
      <alignment horizontal="center" vertical="center" wrapText="1"/>
      <protection/>
    </xf>
    <xf numFmtId="0" fontId="17" fillId="0" borderId="10" xfId="72" applyFont="1" applyFill="1" applyBorder="1" applyAlignment="1">
      <alignment horizontal="center" vertical="center" wrapText="1"/>
      <protection/>
    </xf>
    <xf numFmtId="0" fontId="17" fillId="39" borderId="10" xfId="72" applyFont="1" applyFill="1" applyBorder="1" applyAlignment="1">
      <alignment horizontal="center" vertical="center" wrapText="1"/>
      <protection/>
    </xf>
    <xf numFmtId="0" fontId="17" fillId="33" borderId="10" xfId="72" applyFont="1" applyFill="1" applyBorder="1" applyAlignment="1">
      <alignment horizontal="center" vertical="center" wrapText="1"/>
      <protection/>
    </xf>
    <xf numFmtId="0" fontId="0" fillId="0" borderId="10" xfId="0" applyBorder="1" applyAlignment="1">
      <alignment horizontal="center" wrapText="1"/>
    </xf>
    <xf numFmtId="0" fontId="17" fillId="35" borderId="10" xfId="0" applyFont="1" applyFill="1" applyBorder="1" applyAlignment="1">
      <alignment horizontal="center"/>
    </xf>
    <xf numFmtId="14" fontId="16" fillId="35" borderId="10" xfId="0" applyNumberFormat="1" applyFont="1" applyFill="1" applyBorder="1" applyAlignment="1">
      <alignment horizontal="center"/>
    </xf>
    <xf numFmtId="0" fontId="16" fillId="35" borderId="10" xfId="0" applyFont="1" applyFill="1" applyBorder="1" applyAlignment="1">
      <alignment horizontal="center"/>
    </xf>
    <xf numFmtId="14" fontId="17" fillId="35" borderId="10" xfId="0" applyNumberFormat="1" applyFont="1" applyFill="1" applyBorder="1" applyAlignment="1">
      <alignment horizontal="center"/>
    </xf>
    <xf numFmtId="0" fontId="82" fillId="35" borderId="10" xfId="0" applyFont="1" applyFill="1" applyBorder="1" applyAlignment="1">
      <alignment horizontal="center"/>
    </xf>
    <xf numFmtId="0" fontId="0" fillId="35" borderId="10" xfId="0" applyFill="1" applyBorder="1" applyAlignment="1">
      <alignment horizontal="center"/>
    </xf>
    <xf numFmtId="0" fontId="17" fillId="27" borderId="10" xfId="0" applyFont="1" applyFill="1" applyBorder="1" applyAlignment="1">
      <alignment horizontal="center"/>
    </xf>
    <xf numFmtId="14" fontId="16" fillId="27" borderId="10" xfId="0" applyNumberFormat="1" applyFont="1" applyFill="1" applyBorder="1" applyAlignment="1">
      <alignment horizontal="center"/>
    </xf>
    <xf numFmtId="20" fontId="17" fillId="27" borderId="10" xfId="0" applyNumberFormat="1" applyFont="1" applyFill="1" applyBorder="1" applyAlignment="1">
      <alignment horizontal="center"/>
    </xf>
    <xf numFmtId="0" fontId="16" fillId="27" borderId="10" xfId="0" applyFont="1" applyFill="1" applyBorder="1" applyAlignment="1">
      <alignment horizontal="center"/>
    </xf>
    <xf numFmtId="0" fontId="82" fillId="27" borderId="10" xfId="0" applyFont="1" applyFill="1" applyBorder="1" applyAlignment="1">
      <alignment horizontal="center"/>
    </xf>
    <xf numFmtId="0" fontId="0" fillId="27" borderId="10" xfId="0" applyFill="1" applyBorder="1" applyAlignment="1">
      <alignment horizontal="center"/>
    </xf>
    <xf numFmtId="14" fontId="17" fillId="27" borderId="10" xfId="0" applyNumberFormat="1" applyFont="1" applyFill="1" applyBorder="1" applyAlignment="1">
      <alignment horizontal="center"/>
    </xf>
    <xf numFmtId="20" fontId="16" fillId="27" borderId="10" xfId="0" applyNumberFormat="1" applyFont="1" applyFill="1" applyBorder="1" applyAlignment="1">
      <alignment horizontal="center"/>
    </xf>
    <xf numFmtId="14" fontId="82" fillId="27" borderId="10" xfId="0" applyNumberFormat="1" applyFont="1" applyFill="1" applyBorder="1" applyAlignment="1">
      <alignment horizontal="center"/>
    </xf>
    <xf numFmtId="0" fontId="17" fillId="35" borderId="10" xfId="0" applyFont="1" applyFill="1" applyBorder="1" applyAlignment="1">
      <alignment horizontal="center" vertical="center"/>
    </xf>
    <xf numFmtId="20" fontId="16" fillId="35" borderId="10" xfId="0" applyNumberFormat="1" applyFont="1" applyFill="1" applyBorder="1" applyAlignment="1">
      <alignment horizontal="center"/>
    </xf>
    <xf numFmtId="0" fontId="17" fillId="41" borderId="10" xfId="0" applyFont="1" applyFill="1" applyBorder="1" applyAlignment="1">
      <alignment horizontal="center"/>
    </xf>
    <xf numFmtId="14" fontId="17" fillId="41" borderId="10" xfId="0" applyNumberFormat="1" applyFont="1" applyFill="1" applyBorder="1" applyAlignment="1">
      <alignment horizontal="center"/>
    </xf>
    <xf numFmtId="0" fontId="82" fillId="41" borderId="10" xfId="0" applyFont="1" applyFill="1" applyBorder="1" applyAlignment="1">
      <alignment horizontal="center"/>
    </xf>
    <xf numFmtId="0" fontId="0" fillId="41" borderId="10" xfId="0" applyFill="1" applyBorder="1" applyAlignment="1">
      <alignment horizontal="center"/>
    </xf>
    <xf numFmtId="20" fontId="17" fillId="41" borderId="10" xfId="0" applyNumberFormat="1" applyFont="1" applyFill="1" applyBorder="1" applyAlignment="1">
      <alignment horizontal="center"/>
    </xf>
    <xf numFmtId="14" fontId="16" fillId="41" borderId="10" xfId="0" applyNumberFormat="1" applyFont="1" applyFill="1" applyBorder="1" applyAlignment="1">
      <alignment horizontal="center"/>
    </xf>
    <xf numFmtId="0" fontId="16" fillId="41" borderId="10" xfId="0" applyFont="1" applyFill="1" applyBorder="1" applyAlignment="1">
      <alignment horizontal="center"/>
    </xf>
    <xf numFmtId="20" fontId="16" fillId="41" borderId="10" xfId="0" applyNumberFormat="1" applyFont="1" applyFill="1" applyBorder="1" applyAlignment="1">
      <alignment horizontal="center"/>
    </xf>
    <xf numFmtId="0" fontId="17" fillId="41" borderId="10" xfId="72" applyFont="1" applyFill="1" applyBorder="1" applyAlignment="1">
      <alignment horizontal="center" vertical="center" wrapText="1"/>
      <protection/>
    </xf>
    <xf numFmtId="14" fontId="17" fillId="41" borderId="10" xfId="72" applyNumberFormat="1" applyFont="1" applyFill="1" applyBorder="1" applyAlignment="1">
      <alignment horizontal="center" wrapText="1"/>
      <protection/>
    </xf>
    <xf numFmtId="1" fontId="17" fillId="41" borderId="10" xfId="35" applyNumberFormat="1" applyFont="1" applyFill="1" applyBorder="1" applyAlignment="1">
      <alignment horizontal="center"/>
      <protection/>
    </xf>
    <xf numFmtId="173" fontId="17" fillId="41" borderId="10" xfId="35" applyNumberFormat="1" applyFont="1" applyFill="1" applyBorder="1" applyAlignment="1">
      <alignment horizontal="center"/>
      <protection/>
    </xf>
    <xf numFmtId="0" fontId="17" fillId="41" borderId="10" xfId="35" applyFont="1" applyFill="1" applyBorder="1" applyAlignment="1">
      <alignment horizontal="center"/>
      <protection/>
    </xf>
    <xf numFmtId="0" fontId="17" fillId="41" borderId="10" xfId="0" applyNumberFormat="1" applyFont="1" applyFill="1" applyBorder="1" applyAlignment="1">
      <alignment horizontal="center"/>
    </xf>
    <xf numFmtId="14" fontId="82" fillId="41" borderId="10" xfId="0" applyNumberFormat="1" applyFont="1" applyFill="1" applyBorder="1" applyAlignment="1">
      <alignment horizontal="center"/>
    </xf>
    <xf numFmtId="0" fontId="16" fillId="41" borderId="10" xfId="0" applyNumberFormat="1" applyFont="1" applyFill="1" applyBorder="1" applyAlignment="1">
      <alignment horizontal="center"/>
    </xf>
    <xf numFmtId="0" fontId="82" fillId="35" borderId="10" xfId="0" applyFont="1" applyFill="1" applyBorder="1" applyAlignment="1">
      <alignment horizontal="left"/>
    </xf>
    <xf numFmtId="0" fontId="17" fillId="27" borderId="10" xfId="0" applyFont="1" applyFill="1" applyBorder="1" applyAlignment="1">
      <alignment horizontal="left"/>
    </xf>
    <xf numFmtId="0" fontId="18" fillId="41" borderId="10" xfId="0" applyFont="1" applyFill="1" applyBorder="1" applyAlignment="1">
      <alignment horizontal="center"/>
    </xf>
    <xf numFmtId="0" fontId="84" fillId="36" borderId="10" xfId="0" applyFont="1" applyFill="1" applyBorder="1" applyAlignment="1">
      <alignment horizontal="left"/>
    </xf>
    <xf numFmtId="0" fontId="84" fillId="34" borderId="10" xfId="0" applyFont="1" applyFill="1" applyBorder="1" applyAlignment="1">
      <alignment horizontal="left"/>
    </xf>
    <xf numFmtId="0" fontId="84" fillId="42" borderId="10" xfId="0" applyFont="1" applyFill="1" applyBorder="1" applyAlignment="1">
      <alignment horizontal="left"/>
    </xf>
    <xf numFmtId="0" fontId="84" fillId="0" borderId="0" xfId="0" applyFont="1" applyAlignment="1">
      <alignment/>
    </xf>
    <xf numFmtId="0" fontId="28" fillId="33" borderId="10" xfId="33" applyFont="1" applyFill="1" applyBorder="1">
      <alignment/>
      <protection/>
    </xf>
    <xf numFmtId="0" fontId="29" fillId="36" borderId="10" xfId="0" applyFont="1" applyFill="1" applyBorder="1" applyAlignment="1">
      <alignment horizontal="left"/>
    </xf>
    <xf numFmtId="0" fontId="85" fillId="36" borderId="10" xfId="0" applyFont="1" applyFill="1" applyBorder="1" applyAlignment="1">
      <alignment horizontal="left"/>
    </xf>
    <xf numFmtId="0" fontId="30" fillId="36" borderId="10" xfId="0" applyFont="1" applyFill="1" applyBorder="1" applyAlignment="1">
      <alignment horizontal="left"/>
    </xf>
    <xf numFmtId="0" fontId="29" fillId="36" borderId="10" xfId="0" applyFont="1" applyFill="1" applyBorder="1" applyAlignment="1">
      <alignment horizontal="left" vertical="center"/>
    </xf>
    <xf numFmtId="0" fontId="85" fillId="0" borderId="10" xfId="0" applyFont="1" applyBorder="1" applyAlignment="1">
      <alignment horizontal="left"/>
    </xf>
    <xf numFmtId="0" fontId="29" fillId="33" borderId="10" xfId="0" applyFont="1" applyFill="1" applyBorder="1" applyAlignment="1">
      <alignment horizontal="center"/>
    </xf>
    <xf numFmtId="0" fontId="30" fillId="33" borderId="10" xfId="0" applyFont="1" applyFill="1" applyBorder="1" applyAlignment="1">
      <alignment horizontal="center"/>
    </xf>
    <xf numFmtId="0" fontId="85" fillId="0" borderId="10" xfId="0" applyFont="1" applyBorder="1" applyAlignment="1">
      <alignment/>
    </xf>
    <xf numFmtId="0" fontId="85" fillId="0" borderId="10" xfId="0" applyNumberFormat="1" applyFont="1" applyBorder="1" applyAlignment="1">
      <alignment wrapText="1"/>
    </xf>
    <xf numFmtId="0" fontId="29" fillId="36" borderId="10" xfId="72" applyFont="1" applyFill="1" applyBorder="1" applyAlignment="1">
      <alignment horizontal="left" vertical="center" wrapText="1"/>
      <protection/>
    </xf>
    <xf numFmtId="0" fontId="30" fillId="33" borderId="10" xfId="0" applyFont="1" applyFill="1" applyBorder="1" applyAlignment="1">
      <alignment horizontal="center"/>
    </xf>
    <xf numFmtId="0" fontId="5" fillId="0" borderId="38" xfId="41" applyFont="1" applyBorder="1" applyAlignment="1">
      <alignment horizontal="center" wrapText="1"/>
      <protection/>
    </xf>
    <xf numFmtId="0" fontId="5" fillId="0" borderId="22" xfId="41" applyFont="1" applyBorder="1" applyAlignment="1">
      <alignment horizontal="center" wrapText="1"/>
      <protection/>
    </xf>
    <xf numFmtId="0" fontId="0" fillId="0" borderId="22" xfId="0" applyBorder="1" applyAlignment="1">
      <alignment horizontal="center"/>
    </xf>
    <xf numFmtId="0" fontId="5" fillId="0" borderId="39" xfId="41" applyFont="1" applyBorder="1" applyAlignment="1">
      <alignment horizontal="center" wrapText="1"/>
      <protection/>
    </xf>
    <xf numFmtId="0" fontId="5" fillId="0" borderId="40" xfId="41" applyFont="1" applyBorder="1" applyAlignment="1">
      <alignment horizontal="center" wrapText="1"/>
      <protection/>
    </xf>
    <xf numFmtId="16" fontId="5" fillId="0" borderId="40" xfId="41" applyNumberFormat="1" applyFont="1" applyBorder="1" applyAlignment="1">
      <alignment horizontal="center" wrapText="1"/>
      <protection/>
    </xf>
    <xf numFmtId="0" fontId="5" fillId="0" borderId="40" xfId="41" applyFont="1" applyFill="1" applyBorder="1" applyAlignment="1">
      <alignment horizontal="center" wrapText="1"/>
      <protection/>
    </xf>
    <xf numFmtId="0" fontId="20" fillId="0" borderId="10" xfId="0" applyFont="1" applyBorder="1" applyAlignment="1">
      <alignment/>
    </xf>
    <xf numFmtId="0" fontId="25" fillId="38" borderId="10" xfId="72" applyFont="1" applyFill="1" applyBorder="1" applyAlignment="1">
      <alignment horizontal="center" vertical="center" wrapText="1"/>
      <protection/>
    </xf>
    <xf numFmtId="0" fontId="17" fillId="38" borderId="10" xfId="72" applyFont="1" applyFill="1" applyBorder="1" applyAlignment="1">
      <alignment horizontal="center" vertical="center" wrapText="1"/>
      <protection/>
    </xf>
    <xf numFmtId="0" fontId="17" fillId="36" borderId="0" xfId="0" applyFont="1" applyFill="1" applyBorder="1" applyAlignment="1">
      <alignment horizontal="left"/>
    </xf>
    <xf numFmtId="0" fontId="25" fillId="39" borderId="10" xfId="72" applyFont="1" applyFill="1" applyBorder="1" applyAlignment="1">
      <alignment horizontal="center" vertical="center" wrapText="1"/>
      <protection/>
    </xf>
    <xf numFmtId="0" fontId="82" fillId="39" borderId="10" xfId="72" applyFont="1" applyFill="1" applyBorder="1" applyAlignment="1">
      <alignment horizontal="center" vertical="center" wrapText="1"/>
      <protection/>
    </xf>
    <xf numFmtId="0" fontId="25" fillId="40" borderId="10" xfId="35" applyFont="1" applyFill="1" applyBorder="1" applyAlignment="1">
      <alignment horizontal="center"/>
      <protection/>
    </xf>
    <xf numFmtId="0" fontId="25" fillId="43" borderId="10" xfId="33" applyFont="1" applyFill="1" applyBorder="1" applyAlignment="1">
      <alignment horizontal="center" vertical="center"/>
      <protection/>
    </xf>
    <xf numFmtId="0" fontId="17" fillId="43" borderId="10" xfId="33" applyFont="1" applyFill="1" applyBorder="1" applyAlignment="1">
      <alignment horizontal="center"/>
      <protection/>
    </xf>
    <xf numFmtId="0" fontId="25" fillId="37" borderId="10" xfId="72" applyFont="1" applyFill="1" applyBorder="1" applyAlignment="1">
      <alignment horizontal="center" vertical="center" wrapText="1"/>
      <protection/>
    </xf>
    <xf numFmtId="0" fontId="16" fillId="37" borderId="10" xfId="72" applyFont="1" applyFill="1" applyBorder="1" applyAlignment="1">
      <alignment horizontal="center" vertical="center" wrapText="1"/>
      <protection/>
    </xf>
    <xf numFmtId="0" fontId="25" fillId="44" borderId="10" xfId="72" applyFont="1" applyFill="1" applyBorder="1" applyAlignment="1">
      <alignment horizontal="center" vertical="center" wrapText="1"/>
      <protection/>
    </xf>
    <xf numFmtId="0" fontId="17" fillId="41" borderId="10" xfId="0" applyFont="1" applyFill="1" applyBorder="1" applyAlignment="1">
      <alignment horizontal="center"/>
    </xf>
    <xf numFmtId="0" fontId="17" fillId="33" borderId="22" xfId="35" applyFont="1" applyFill="1" applyBorder="1" applyAlignment="1">
      <alignment horizontal="center"/>
      <protection/>
    </xf>
    <xf numFmtId="0" fontId="17" fillId="33" borderId="34" xfId="35" applyFont="1" applyFill="1" applyBorder="1" applyAlignment="1">
      <alignment horizontal="center"/>
      <protection/>
    </xf>
    <xf numFmtId="0" fontId="17" fillId="33" borderId="40" xfId="35" applyFont="1" applyFill="1" applyBorder="1" applyAlignment="1">
      <alignment horizontal="center"/>
      <protection/>
    </xf>
    <xf numFmtId="0" fontId="25" fillId="40" borderId="10" xfId="72" applyFont="1" applyFill="1" applyBorder="1" applyAlignment="1">
      <alignment horizontal="center" vertical="center" wrapText="1"/>
      <protection/>
    </xf>
    <xf numFmtId="0" fontId="17" fillId="44" borderId="10" xfId="72" applyFont="1" applyFill="1" applyBorder="1" applyAlignment="1">
      <alignment horizontal="center" vertical="center" wrapText="1"/>
      <protection/>
    </xf>
    <xf numFmtId="0" fontId="16" fillId="41" borderId="10" xfId="0" applyFont="1" applyFill="1" applyBorder="1" applyAlignment="1">
      <alignment horizontal="center"/>
    </xf>
    <xf numFmtId="0" fontId="17" fillId="41" borderId="10" xfId="72" applyFont="1" applyFill="1" applyBorder="1" applyAlignment="1">
      <alignment horizontal="center" vertical="center" wrapText="1"/>
      <protection/>
    </xf>
    <xf numFmtId="0" fontId="82" fillId="41" borderId="10" xfId="0" applyFont="1" applyFill="1" applyBorder="1" applyAlignment="1">
      <alignment horizontal="center"/>
    </xf>
    <xf numFmtId="0" fontId="16" fillId="35" borderId="10" xfId="0" applyFont="1" applyFill="1" applyBorder="1" applyAlignment="1">
      <alignment horizontal="center"/>
    </xf>
    <xf numFmtId="0" fontId="16" fillId="27" borderId="10" xfId="0" applyFont="1" applyFill="1" applyBorder="1" applyAlignment="1">
      <alignment horizontal="center"/>
    </xf>
    <xf numFmtId="0" fontId="17" fillId="35" borderId="10" xfId="0" applyFont="1" applyFill="1" applyBorder="1" applyAlignment="1">
      <alignment horizontal="center"/>
    </xf>
    <xf numFmtId="0" fontId="2" fillId="45" borderId="29" xfId="0" applyFont="1" applyFill="1" applyBorder="1" applyAlignment="1">
      <alignment horizontal="left" vertical="center"/>
    </xf>
    <xf numFmtId="0" fontId="2" fillId="45" borderId="41" xfId="0" applyFont="1" applyFill="1" applyBorder="1" applyAlignment="1">
      <alignment horizontal="left" vertical="center"/>
    </xf>
    <xf numFmtId="0" fontId="2" fillId="45" borderId="42" xfId="0" applyFont="1" applyFill="1" applyBorder="1" applyAlignment="1">
      <alignment horizontal="left" vertical="center"/>
    </xf>
    <xf numFmtId="0" fontId="2" fillId="45" borderId="43" xfId="0" applyFont="1" applyFill="1" applyBorder="1" applyAlignment="1">
      <alignment horizontal="left" vertical="center"/>
    </xf>
    <xf numFmtId="173" fontId="79" fillId="0" borderId="44" xfId="0" applyNumberFormat="1" applyFont="1" applyBorder="1" applyAlignment="1">
      <alignment horizontal="center" vertical="top" wrapText="1"/>
    </xf>
    <xf numFmtId="173" fontId="79" fillId="0" borderId="45" xfId="0" applyNumberFormat="1" applyFont="1" applyBorder="1" applyAlignment="1">
      <alignment horizontal="center" vertical="top" wrapText="1"/>
    </xf>
    <xf numFmtId="173" fontId="79" fillId="0" borderId="46" xfId="0" applyNumberFormat="1" applyFont="1" applyBorder="1" applyAlignment="1">
      <alignment horizontal="center" vertical="top" wrapText="1"/>
    </xf>
    <xf numFmtId="49" fontId="79" fillId="46" borderId="11" xfId="0" applyNumberFormat="1" applyFont="1" applyFill="1" applyBorder="1" applyAlignment="1">
      <alignment horizontal="center" wrapText="1"/>
    </xf>
    <xf numFmtId="49" fontId="79" fillId="46" borderId="32" xfId="0" applyNumberFormat="1" applyFont="1" applyFill="1" applyBorder="1" applyAlignment="1">
      <alignment horizontal="center" wrapText="1"/>
    </xf>
    <xf numFmtId="49" fontId="79" fillId="46" borderId="47" xfId="0" applyNumberFormat="1" applyFont="1" applyFill="1" applyBorder="1" applyAlignment="1">
      <alignment horizontal="center" wrapText="1"/>
    </xf>
    <xf numFmtId="49" fontId="79" fillId="42" borderId="38" xfId="0" applyNumberFormat="1" applyFont="1" applyFill="1" applyBorder="1" applyAlignment="1">
      <alignment horizontal="center" vertical="top" wrapText="1"/>
    </xf>
    <xf numFmtId="49" fontId="79" fillId="42" borderId="48" xfId="0" applyNumberFormat="1" applyFont="1" applyFill="1" applyBorder="1" applyAlignment="1">
      <alignment horizontal="center" vertical="top" wrapText="1"/>
    </xf>
    <xf numFmtId="49" fontId="79" fillId="42" borderId="39" xfId="0" applyNumberFormat="1" applyFont="1" applyFill="1" applyBorder="1" applyAlignment="1">
      <alignment horizontal="center" vertical="top" wrapText="1"/>
    </xf>
    <xf numFmtId="49" fontId="79" fillId="42" borderId="49" xfId="0" applyNumberFormat="1" applyFont="1" applyFill="1" applyBorder="1" applyAlignment="1">
      <alignment horizontal="center" vertical="top" wrapText="1"/>
    </xf>
    <xf numFmtId="49" fontId="79" fillId="42" borderId="0" xfId="0" applyNumberFormat="1" applyFont="1" applyFill="1" applyBorder="1" applyAlignment="1">
      <alignment horizontal="center" vertical="top" wrapText="1"/>
    </xf>
    <xf numFmtId="49" fontId="79" fillId="42" borderId="50" xfId="0" applyNumberFormat="1" applyFont="1" applyFill="1" applyBorder="1" applyAlignment="1">
      <alignment horizontal="center" vertical="top" wrapText="1"/>
    </xf>
    <xf numFmtId="49" fontId="79" fillId="42" borderId="51" xfId="0" applyNumberFormat="1" applyFont="1" applyFill="1" applyBorder="1" applyAlignment="1">
      <alignment horizontal="center" vertical="top" wrapText="1"/>
    </xf>
    <xf numFmtId="49" fontId="79" fillId="42" borderId="52" xfId="0" applyNumberFormat="1" applyFont="1" applyFill="1" applyBorder="1" applyAlignment="1">
      <alignment horizontal="center" vertical="top" wrapText="1"/>
    </xf>
    <xf numFmtId="49" fontId="79" fillId="42" borderId="53" xfId="0" applyNumberFormat="1" applyFont="1" applyFill="1" applyBorder="1" applyAlignment="1">
      <alignment horizontal="center" vertical="top" wrapText="1"/>
    </xf>
    <xf numFmtId="49" fontId="0" fillId="34" borderId="38" xfId="0" applyNumberFormat="1" applyFill="1" applyBorder="1" applyAlignment="1">
      <alignment horizontal="center" vertical="top" wrapText="1"/>
    </xf>
    <xf numFmtId="49" fontId="0" fillId="34" borderId="48" xfId="0" applyNumberFormat="1" applyFill="1" applyBorder="1" applyAlignment="1">
      <alignment horizontal="center" vertical="top" wrapText="1"/>
    </xf>
    <xf numFmtId="49" fontId="0" fillId="34" borderId="39" xfId="0" applyNumberFormat="1" applyFill="1" applyBorder="1" applyAlignment="1">
      <alignment horizontal="center" vertical="top" wrapText="1"/>
    </xf>
    <xf numFmtId="49" fontId="0" fillId="34" borderId="51" xfId="0" applyNumberFormat="1" applyFill="1" applyBorder="1" applyAlignment="1">
      <alignment horizontal="center" vertical="top" wrapText="1"/>
    </xf>
    <xf numFmtId="49" fontId="0" fillId="34" borderId="52" xfId="0" applyNumberFormat="1" applyFill="1" applyBorder="1" applyAlignment="1">
      <alignment horizontal="center" vertical="top" wrapText="1"/>
    </xf>
    <xf numFmtId="49" fontId="0" fillId="34" borderId="53" xfId="0" applyNumberFormat="1" applyFill="1" applyBorder="1" applyAlignment="1">
      <alignment horizontal="center" vertical="top" wrapText="1"/>
    </xf>
    <xf numFmtId="0" fontId="17" fillId="36" borderId="22" xfId="0" applyFont="1" applyFill="1" applyBorder="1" applyAlignment="1">
      <alignment horizontal="center"/>
    </xf>
    <xf numFmtId="0" fontId="17" fillId="36" borderId="40" xfId="0" applyFont="1" applyFill="1" applyBorder="1" applyAlignment="1">
      <alignment horizontal="center"/>
    </xf>
    <xf numFmtId="0" fontId="0" fillId="0" borderId="0" xfId="0" applyAlignment="1">
      <alignment horizontal="center" vertical="center" wrapText="1"/>
    </xf>
  </cellXfs>
  <cellStyles count="74">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Normal 3" xfId="34"/>
    <cellStyle name="Normal 4" xfId="35"/>
    <cellStyle name="Normal 5" xfId="36"/>
    <cellStyle name="Normal 6" xfId="37"/>
    <cellStyle name="Normal 7" xfId="38"/>
    <cellStyle name="Normal 8" xfId="39"/>
    <cellStyle name="Normal 9" xfId="40"/>
    <cellStyle name="Normale 2" xfId="41"/>
    <cellStyle name="Normale 3" xfId="42"/>
    <cellStyle name="Normale 3 2" xfId="43"/>
    <cellStyle name="Normale 4" xfId="44"/>
    <cellStyle name="Percentuale 2" xfId="45"/>
    <cellStyle name="Percentuale 3" xfId="46"/>
    <cellStyle name="Porcentual 2" xfId="47"/>
    <cellStyle name="Porcentual 3" xfId="48"/>
    <cellStyle name="Porcentual 4" xfId="49"/>
    <cellStyle name="Porcentual 5" xfId="50"/>
    <cellStyle name="Porcentual 6" xfId="51"/>
    <cellStyle name="Porcentual 7" xfId="52"/>
    <cellStyle name="Porcentual 8" xfId="53"/>
    <cellStyle name="Porcentual 9" xfId="54"/>
    <cellStyle name="Εισαγωγή" xfId="55"/>
    <cellStyle name="Έλεγχος κελιού" xfId="56"/>
    <cellStyle name="Έμφαση1" xfId="57"/>
    <cellStyle name="Έμφαση2" xfId="58"/>
    <cellStyle name="Έμφαση3" xfId="59"/>
    <cellStyle name="Έμφαση4" xfId="60"/>
    <cellStyle name="Έμφαση5" xfId="61"/>
    <cellStyle name="Έμφαση6" xfId="62"/>
    <cellStyle name="Έξοδος" xfId="63"/>
    <cellStyle name="Επεξηγηματικό κείμενο" xfId="64"/>
    <cellStyle name="Επικεφαλίδα 1" xfId="65"/>
    <cellStyle name="Επικεφαλίδα 2" xfId="66"/>
    <cellStyle name="Επικεφαλίδα 3" xfId="67"/>
    <cellStyle name="Επικεφαλίδα 4" xfId="68"/>
    <cellStyle name="Κακό" xfId="69"/>
    <cellStyle name="Καλό" xfId="70"/>
    <cellStyle name="Κανονικό 2" xfId="71"/>
    <cellStyle name="Κανονικό 3" xfId="72"/>
    <cellStyle name="Comma" xfId="73"/>
    <cellStyle name="Comma [0]" xfId="74"/>
    <cellStyle name="Currency" xfId="75"/>
    <cellStyle name="Currency [0]" xfId="76"/>
    <cellStyle name="Ουδέτερο" xfId="77"/>
    <cellStyle name="Percent" xfId="78"/>
    <cellStyle name="Ποσοστό 2" xfId="79"/>
    <cellStyle name="Προειδοποιητικό κείμενο" xfId="80"/>
    <cellStyle name="Σημείωση" xfId="81"/>
    <cellStyle name="Συνδεδεμένο κελί" xfId="82"/>
    <cellStyle name="Σύνολο" xfId="83"/>
    <cellStyle name="Τίτλος" xfId="84"/>
    <cellStyle name="Hyperlink" xfId="85"/>
    <cellStyle name="Followed Hyperlink" xfId="86"/>
    <cellStyle name="Υπολογισμός"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Σύνολο μαρκαρισμένων χελωνών και αριθμός φωλιών εκάστης - ακτή Μούντας 2018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Turtles tagged total number and nest number of each one)   - Mounda beach 2018)</a:t>
            </a:r>
          </a:p>
        </c:rich>
      </c:tx>
      <c:layout>
        <c:manualLayout>
          <c:xMode val="factor"/>
          <c:yMode val="factor"/>
          <c:x val="0.0555"/>
          <c:y val="-0.01175"/>
        </c:manualLayout>
      </c:layout>
      <c:spPr>
        <a:noFill/>
        <a:ln>
          <a:noFill/>
        </a:ln>
      </c:spPr>
    </c:title>
    <c:view3D>
      <c:rotX val="15"/>
      <c:rotY val="20"/>
      <c:depthPercent val="100"/>
      <c:rAngAx val="0"/>
      <c:perspective val="30"/>
    </c:view3D>
    <c:plotArea>
      <c:layout>
        <c:manualLayout>
          <c:xMode val="edge"/>
          <c:yMode val="edge"/>
          <c:x val="0"/>
          <c:y val="0.15725"/>
          <c:w val="0.983"/>
          <c:h val="0.77925"/>
        </c:manualLayout>
      </c:layout>
      <c:bar3DChart>
        <c:barDir val="col"/>
        <c:grouping val="clustered"/>
        <c:varyColors val="0"/>
        <c:ser>
          <c:idx val="0"/>
          <c:order val="0"/>
          <c:tx>
            <c:strRef>
              <c:f>'ΧΕΛΩΝΕΣ-FEMALES '!$B$1:$B$2</c:f>
              <c:strCache>
                <c:ptCount val="1"/>
                <c:pt idx="0">
                  <c:v>Αριθ.φωλιών ανά χελώνα N° of nests per turtle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'ΧΕΛΩΝΕΣ-FEMALES '!$A$3:$A$12</c:f>
              <c:strCache/>
            </c:strRef>
          </c:cat>
          <c:val>
            <c:numRef>
              <c:f>'ΧΕΛΩΝΕΣ-FEMALES '!$B$3:$B$12</c:f>
              <c:numCache/>
            </c:numRef>
          </c:val>
          <c:shape val="box"/>
        </c:ser>
        <c:shape val="box"/>
        <c:axId val="61911334"/>
        <c:axId val="20331095"/>
      </c:bar3DChart>
      <c:catAx>
        <c:axId val="61911334"/>
        <c:scaling>
          <c:orientation val="minMax"/>
        </c:scaling>
        <c:axPos val="b"/>
        <c:title>
          <c:tx>
            <c:rich>
              <a:bodyPr vert="horz" rot="0" anchor="ctr"/>
              <a:lstStyle/>
              <a:p>
                <a:pPr algn="ctr">
                  <a:defRPr/>
                </a:pPr>
                <a:r>
                  <a:rPr lang="en-US" cap="none" sz="800" b="1" i="0" u="none" baseline="0">
                    <a:solidFill>
                      <a:srgbClr val="000000"/>
                    </a:solidFill>
                    <a:latin typeface="Calibri"/>
                    <a:ea typeface="Calibri"/>
                    <a:cs typeface="Calibri"/>
                  </a:rPr>
                  <a:t>αύξων αριθμός χελώνας :  ετικέτα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Turtles females number: tags)</a:t>
                </a:r>
              </a:p>
            </c:rich>
          </c:tx>
          <c:layout>
            <c:manualLayout>
              <c:xMode val="factor"/>
              <c:yMode val="factor"/>
              <c:x val="-0.10175"/>
              <c:y val="0.053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800" b="0" i="0" u="none" baseline="0">
                <a:solidFill>
                  <a:srgbClr val="000000"/>
                </a:solidFill>
                <a:latin typeface="Calibri"/>
                <a:ea typeface="Calibri"/>
                <a:cs typeface="Calibri"/>
              </a:defRPr>
            </a:pPr>
          </a:p>
        </c:txPr>
        <c:crossAx val="20331095"/>
        <c:crosses val="autoZero"/>
        <c:auto val="1"/>
        <c:lblOffset val="100"/>
        <c:tickLblSkip val="1"/>
        <c:noMultiLvlLbl val="0"/>
      </c:catAx>
      <c:valAx>
        <c:axId val="20331095"/>
        <c:scaling>
          <c:orientation val="minMax"/>
        </c:scaling>
        <c:axPos val="l"/>
        <c:title>
          <c:tx>
            <c:rich>
              <a:bodyPr vert="horz" rot="-5400000" anchor="ctr"/>
              <a:lstStyle/>
              <a:p>
                <a:pPr algn="ctr">
                  <a:defRPr/>
                </a:pPr>
                <a:r>
                  <a:rPr lang="en-US" cap="none" sz="800" b="1" i="0" u="none" baseline="0">
                    <a:solidFill>
                      <a:srgbClr val="000000"/>
                    </a:solidFill>
                    <a:latin typeface="Calibri"/>
                    <a:ea typeface="Calibri"/>
                    <a:cs typeface="Calibri"/>
                  </a:rPr>
                  <a:t>Αριθ.φωλεών ανά χελώνα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Nests number per turtle)</a:t>
                </a:r>
              </a:p>
            </c:rich>
          </c:tx>
          <c:layout>
            <c:manualLayout>
              <c:xMode val="factor"/>
              <c:yMode val="factor"/>
              <c:x val="-0.06975"/>
              <c:y val="0.083"/>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6191133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Κατηγοριοποίηση  περιεχομένου φωλιών - ακτή Μούντας 2018
</a:t>
            </a:r>
            <a:r>
              <a:rPr lang="en-US" cap="none" sz="1800" b="1" i="0" u="none" baseline="0">
                <a:solidFill>
                  <a:srgbClr val="000000"/>
                </a:solidFill>
                <a:latin typeface="Calibri"/>
                <a:ea typeface="Calibri"/>
                <a:cs typeface="Calibri"/>
              </a:rPr>
              <a:t>Categ</a:t>
            </a:r>
            <a:r>
              <a:rPr lang="en-US" cap="none" sz="1800" b="1" i="0" u="none" baseline="0">
                <a:solidFill>
                  <a:srgbClr val="000000"/>
                </a:solidFill>
                <a:latin typeface="Calibri"/>
                <a:ea typeface="Calibri"/>
                <a:cs typeface="Calibri"/>
              </a:rPr>
              <a:t>ο</a:t>
            </a:r>
            <a:r>
              <a:rPr lang="en-US" cap="none" sz="1800" b="1" i="0" u="none" baseline="0">
                <a:solidFill>
                  <a:srgbClr val="000000"/>
                </a:solidFill>
                <a:latin typeface="Calibri"/>
                <a:ea typeface="Calibri"/>
                <a:cs typeface="Calibri"/>
              </a:rPr>
              <a:t>rizing nests contents - Mounda beach 2018</a:t>
            </a:r>
          </a:p>
        </c:rich>
      </c:tx>
      <c:layout>
        <c:manualLayout>
          <c:xMode val="factor"/>
          <c:yMode val="factor"/>
          <c:x val="-0.01075"/>
          <c:y val="-0.0185"/>
        </c:manualLayout>
      </c:layout>
      <c:spPr>
        <a:noFill/>
        <a:ln>
          <a:noFill/>
        </a:ln>
      </c:spPr>
    </c:title>
    <c:plotArea>
      <c:layout>
        <c:manualLayout>
          <c:xMode val="edge"/>
          <c:yMode val="edge"/>
          <c:x val="0.07925"/>
          <c:y val="0.255"/>
          <c:w val="0.42075"/>
          <c:h val="0.63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numFmt formatCode="General" sourceLinked="1"/>
            <c:showLegendKey val="0"/>
            <c:showVal val="0"/>
            <c:showBubbleSize val="0"/>
            <c:showCatName val="0"/>
            <c:showSerName val="0"/>
            <c:showLeaderLines val="1"/>
            <c:showPercent val="1"/>
          </c:dLbls>
          <c:cat>
            <c:strRef>
              <c:f>'ΠΕΡΙΕΧΟΜ ΦΩΛΙΑΣ-NEST CONTENT  '!$A$2:$A$7</c:f>
              <c:strCache/>
            </c:strRef>
          </c:cat>
          <c:val>
            <c:numRef>
              <c:f>'ΠΕΡΙΕΧΟΜ ΦΩΛΙΑΣ-NEST CONTENT  '!$C$2:$C$7</c:f>
              <c:numCache/>
            </c:numRef>
          </c:val>
        </c:ser>
      </c:pieChart>
      <c:spPr>
        <a:noFill/>
        <a:ln>
          <a:noFill/>
        </a:ln>
      </c:spPr>
    </c:plotArea>
    <c:legend>
      <c:legendPos val="r"/>
      <c:layout>
        <c:manualLayout>
          <c:xMode val="edge"/>
          <c:yMode val="edge"/>
          <c:x val="0.477"/>
          <c:y val="0.22075"/>
          <c:w val="0.506"/>
          <c:h val="0.71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Σύνολο αριθμού αυγών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Eggs total number)</a:t>
            </a:r>
            <a:r>
              <a:rPr lang="en-US" cap="none" sz="1600" b="1" i="0" u="none" baseline="0">
                <a:solidFill>
                  <a:srgbClr val="000000"/>
                </a:solidFill>
                <a:latin typeface="Calibri"/>
                <a:ea typeface="Calibri"/>
                <a:cs typeface="Calibri"/>
              </a:rPr>
              <a:t>= 5779 </a:t>
            </a:r>
          </a:p>
        </c:rich>
      </c:tx>
      <c:layout>
        <c:manualLayout>
          <c:xMode val="factor"/>
          <c:yMode val="factor"/>
          <c:x val="0.00325"/>
          <c:y val="-0.0165"/>
        </c:manualLayout>
      </c:layout>
      <c:spPr>
        <a:noFill/>
        <a:ln>
          <a:noFill/>
        </a:ln>
      </c:spPr>
    </c:title>
    <c:view3D>
      <c:rotX val="30"/>
      <c:hPercent val="100"/>
      <c:rotY val="0"/>
      <c:depthPercent val="100"/>
      <c:rAngAx val="1"/>
    </c:view3D>
    <c:plotArea>
      <c:layout>
        <c:manualLayout>
          <c:xMode val="edge"/>
          <c:yMode val="edge"/>
          <c:x val="0.22025"/>
          <c:y val="0.33875"/>
          <c:w val="0.52725"/>
          <c:h val="0.57025"/>
        </c:manualLayout>
      </c:layout>
      <c:pie3DChart>
        <c:varyColors val="1"/>
        <c:ser>
          <c:idx val="0"/>
          <c:order val="0"/>
          <c:spPr>
            <a:solidFill>
              <a:srgbClr val="4F81BD"/>
            </a:solidFill>
            <a:ln w="3175">
              <a:noFill/>
            </a:ln>
          </c:spPr>
          <c:explosion val="16"/>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28"/>
            <c:spPr>
              <a:solidFill>
                <a:srgbClr val="C0504D"/>
              </a:solidFill>
              <a:ln w="3175">
                <a:noFill/>
              </a:ln>
            </c:spPr>
          </c:dPt>
          <c:dPt>
            <c:idx val="2"/>
            <c:spPr>
              <a:solidFill>
                <a:srgbClr val="9BBB59"/>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Σύνολο αριθμού  αυγών μη επωασθέντων (</a:t>
                    </a:r>
                    <a:r>
                      <a:rPr lang="en-US" cap="none" sz="1000" b="0" i="0" u="none" baseline="0">
                        <a:solidFill>
                          <a:srgbClr val="000000"/>
                        </a:solidFill>
                        <a:latin typeface="Calibri"/>
                        <a:ea typeface="Calibri"/>
                        <a:cs typeface="Calibri"/>
                      </a:rPr>
                      <a:t>Eggs total non incubated number)
</a:t>
                    </a:r>
                    <a:r>
                      <a:rPr lang="en-US" cap="none" sz="1600" b="1" i="0" u="none" baseline="0">
                        <a:solidFill>
                          <a:srgbClr val="000000"/>
                        </a:solidFill>
                        <a:latin typeface="Calibri"/>
                        <a:ea typeface="Calibri"/>
                        <a:cs typeface="Calibri"/>
                      </a:rPr>
                      <a:t>8.98%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Σύνολο αριθμού αυγών επωασθέντων (</a:t>
                    </a:r>
                    <a:r>
                      <a:rPr lang="en-US" cap="none" sz="1000" b="0" i="0" u="none" baseline="0">
                        <a:solidFill>
                          <a:srgbClr val="000000"/>
                        </a:solidFill>
                        <a:latin typeface="Calibri"/>
                        <a:ea typeface="Calibri"/>
                        <a:cs typeface="Calibri"/>
                      </a:rPr>
                      <a:t>Eggs total incubated number) 
</a:t>
                    </a:r>
                    <a:r>
                      <a:rPr lang="en-US" cap="none" sz="10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86,05%</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[CATEGORY NAME]
</a:t>
                    </a:r>
                    <a:r>
                      <a:rPr lang="en-US" cap="none" sz="1600" b="1" i="0" u="none" baseline="0">
                        <a:solidFill>
                          <a:srgbClr val="000000"/>
                        </a:solidFill>
                        <a:latin typeface="Calibri"/>
                        <a:ea typeface="Calibri"/>
                        <a:cs typeface="Calibri"/>
                      </a:rPr>
                      <a:t>4.97%</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0"/>
            <c:showPercent val="1"/>
          </c:dLbls>
          <c:cat>
            <c:strRef>
              <c:f>'ΠΕΡΙΕΧΟΜ ΦΩΛΙΑΣ-NEST CONTENT  '!$A$22:$A$24</c:f>
              <c:strCache/>
            </c:strRef>
          </c:cat>
          <c:val>
            <c:numRef>
              <c:f>'ΠΕΡΙΕΧΟΜ ΦΩΛΙΑΣ-NEST CONTENT  '!$C$22:$C$24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Σύνολο αριθμού  εκκολαφθέντων (άδεια κελύφη)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Hatched  total number)=</a:t>
            </a:r>
            <a:r>
              <a:rPr lang="en-US" cap="none" sz="1600" b="1" i="0" u="none" baseline="0">
                <a:solidFill>
                  <a:srgbClr val="000000"/>
                </a:solidFill>
                <a:latin typeface="Calibri"/>
                <a:ea typeface="Calibri"/>
                <a:cs typeface="Calibri"/>
              </a:rPr>
              <a:t>5194</a:t>
            </a:r>
          </a:p>
        </c:rich>
      </c:tx>
      <c:layout>
        <c:manualLayout>
          <c:xMode val="factor"/>
          <c:yMode val="factor"/>
          <c:x val="-0.0015"/>
          <c:y val="-0.01325"/>
        </c:manualLayout>
      </c:layout>
      <c:spPr>
        <a:noFill/>
        <a:ln>
          <a:noFill/>
        </a:ln>
      </c:spPr>
    </c:title>
    <c:view3D>
      <c:rotX val="30"/>
      <c:hPercent val="100"/>
      <c:rotY val="0"/>
      <c:depthPercent val="100"/>
      <c:rAngAx val="1"/>
    </c:view3D>
    <c:plotArea>
      <c:layout>
        <c:manualLayout>
          <c:xMode val="edge"/>
          <c:yMode val="edge"/>
          <c:x val="0.081"/>
          <c:y val="0.18675"/>
          <c:w val="0.83675"/>
          <c:h val="0.73475"/>
        </c:manualLayout>
      </c:layout>
      <c:pie3DChart>
        <c:varyColors val="1"/>
        <c:ser>
          <c:idx val="0"/>
          <c:order val="0"/>
          <c:spPr>
            <a:solidFill>
              <a:srgbClr val="000000"/>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9999FF"/>
              </a:solidFill>
              <a:ln w="3175">
                <a:noFill/>
              </a:ln>
            </c:spPr>
          </c:dPt>
          <c:dPt>
            <c:idx val="2"/>
            <c:spPr>
              <a:solidFill>
                <a:srgbClr val="FF9900"/>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Αναδυθέντα (Ε</a:t>
                    </a:r>
                    <a:r>
                      <a:rPr lang="en-US" cap="none" sz="1000" b="0" i="0" u="none" baseline="0">
                        <a:solidFill>
                          <a:srgbClr val="000000"/>
                        </a:solidFill>
                        <a:latin typeface="Calibri"/>
                        <a:ea typeface="Calibri"/>
                        <a:cs typeface="Calibri"/>
                      </a:rPr>
                      <a:t>merged) 
</a:t>
                    </a:r>
                    <a:r>
                      <a:rPr lang="en-US" cap="none" sz="1600" b="1" i="0" u="none" baseline="0">
                        <a:solidFill>
                          <a:srgbClr val="000000"/>
                        </a:solidFill>
                        <a:latin typeface="Calibri"/>
                        <a:ea typeface="Calibri"/>
                        <a:cs typeface="Calibri"/>
                      </a:rPr>
                      <a:t>92.30%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Νεκρά στη φωλία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Dead  in nest)
</a:t>
                    </a:r>
                    <a:r>
                      <a:rPr lang="en-US" cap="none" sz="1600" b="1" i="0" u="none" baseline="0">
                        <a:solidFill>
                          <a:srgbClr val="000000"/>
                        </a:solidFill>
                        <a:latin typeface="Calibri"/>
                        <a:ea typeface="Calibri"/>
                        <a:cs typeface="Calibri"/>
                      </a:rPr>
                      <a:t>2.18%</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Ζωντανά στην φωλιά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Alive in the nest)
</a:t>
                    </a:r>
                    <a:r>
                      <a:rPr lang="en-US" cap="none" sz="1600" b="1" i="0" u="none" baseline="0">
                        <a:solidFill>
                          <a:srgbClr val="000000"/>
                        </a:solidFill>
                        <a:latin typeface="Calibri"/>
                        <a:ea typeface="Calibri"/>
                        <a:cs typeface="Calibri"/>
                      </a:rPr>
                      <a:t>5.16%</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0"/>
            <c:showPercent val="1"/>
          </c:dLbls>
          <c:cat>
            <c:numRef>
              <c:f>'ΠΕΡΙΕΧΟΜ ΦΩΛΙΑΣ-NEST CONTENT  '!$C$39:$C$41</c:f>
              <c:numCache/>
            </c:numRef>
          </c:cat>
          <c:val>
            <c:numRef>
              <c:f>'ΠΕΡΙΕΧΟΜ ΦΩΛΙΑΣ-NEST CONTENT  '!$B$39:$B$41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Σύνολο αριθμού μη επωασθέντων αυγών  
</a:t>
            </a:r>
            <a:r>
              <a:rPr lang="en-US" cap="none" sz="1600" b="0" i="0" u="none" baseline="0">
                <a:solidFill>
                  <a:srgbClr val="000000"/>
                </a:solidFill>
                <a:latin typeface="Calibri"/>
                <a:ea typeface="Calibri"/>
                <a:cs typeface="Calibri"/>
              </a:rPr>
              <a:t>Non incubated  eggs total number= </a:t>
            </a:r>
            <a:r>
              <a:rPr lang="en-US" cap="none" sz="1600" b="1" i="0" u="none" baseline="0">
                <a:solidFill>
                  <a:srgbClr val="000000"/>
                </a:solidFill>
                <a:latin typeface="Calibri"/>
                <a:ea typeface="Calibri"/>
                <a:cs typeface="Calibri"/>
              </a:rPr>
              <a:t>1044</a:t>
            </a:r>
          </a:p>
        </c:rich>
      </c:tx>
      <c:layout>
        <c:manualLayout>
          <c:xMode val="factor"/>
          <c:yMode val="factor"/>
          <c:x val="0.05375"/>
          <c:y val="0.00525"/>
        </c:manualLayout>
      </c:layout>
      <c:spPr>
        <a:noFill/>
        <a:ln>
          <a:noFill/>
        </a:ln>
      </c:spPr>
    </c:title>
    <c:view3D>
      <c:rotX val="30"/>
      <c:hPercent val="100"/>
      <c:rotY val="0"/>
      <c:depthPercent val="100"/>
      <c:rAngAx val="1"/>
    </c:view3D>
    <c:plotArea>
      <c:layout>
        <c:manualLayout>
          <c:xMode val="edge"/>
          <c:yMode val="edge"/>
          <c:x val="0.19225"/>
          <c:y val="0.27325"/>
          <c:w val="0.6115"/>
          <c:h val="0.594"/>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Λέκιθος αυγού χωρίς ένδειξη κηλίδας ματιού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Yolked  non eye spot)
</a:t>
                    </a:r>
                    <a:r>
                      <a:rPr lang="en-US" cap="none" sz="1600" b="1" i="0" u="none" baseline="0">
                        <a:solidFill>
                          <a:srgbClr val="000000"/>
                        </a:solidFill>
                        <a:latin typeface="Calibri"/>
                        <a:ea typeface="Calibri"/>
                        <a:cs typeface="Calibri"/>
                      </a:rPr>
                      <a:t>97,76%</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Αυγά ανώμαλης μορφολογίας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Eggs odd shaped)
</a:t>
                    </a:r>
                    <a:r>
                      <a:rPr lang="en-US" cap="none" sz="10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2,24%</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1"/>
            <c:showPercent val="1"/>
          </c:dLbls>
          <c:cat>
            <c:strRef>
              <c:f>'ΠΕΡΙΕΧΟΜ ΦΩΛΙΑΣ-NEST CONTENT  '!$A$61:$A$62</c:f>
              <c:strCache/>
            </c:strRef>
          </c:cat>
          <c:val>
            <c:numRef>
              <c:f>'ΠΕΡΙΕΧΟΜ ΦΩΛΙΑΣ-NEST CONTENT  '!$C$61:$C$62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Αριθμός αποτυχημένων προσπαθειών ωοτοκίας  αναά εβδομάδα -ακτήΜούντας  2018
</a:t>
            </a:r>
            <a:r>
              <a:rPr lang="en-US" cap="none" sz="1400" b="1"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Number of false crawl s per week during nesting season - Mounda beach 2018)</a:t>
            </a:r>
          </a:p>
        </c:rich>
      </c:tx>
      <c:layout>
        <c:manualLayout>
          <c:xMode val="factor"/>
          <c:yMode val="factor"/>
          <c:x val="0.00425"/>
          <c:y val="0.00225"/>
        </c:manualLayout>
      </c:layout>
      <c:spPr>
        <a:noFill/>
        <a:ln>
          <a:noFill/>
        </a:ln>
      </c:spPr>
    </c:title>
    <c:plotArea>
      <c:layout>
        <c:manualLayout>
          <c:xMode val="edge"/>
          <c:yMode val="edge"/>
          <c:x val="0.02325"/>
          <c:y val="0.17825"/>
          <c:w val="0.95775"/>
          <c:h val="0.77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000000"/>
                </a:solidFill>
              </a:ln>
            </c:spPr>
            <c:showLegendKey val="0"/>
            <c:showVal val="1"/>
            <c:showBubbleSize val="0"/>
            <c:showCatName val="0"/>
            <c:showSerName val="0"/>
            <c:showPercent val="0"/>
          </c:dLbls>
          <c:cat>
            <c:numRef>
              <c:f>'FALSE CRAWLS PEAKS '!$C$2:$C$13</c:f>
              <c:numCache/>
            </c:numRef>
          </c:cat>
          <c:val>
            <c:numRef>
              <c:f>'FALSE CRAWLS PEAKS '!$A$2:$A$13</c:f>
              <c:numCache/>
            </c:numRef>
          </c:val>
        </c:ser>
        <c:axId val="37502176"/>
        <c:axId val="1975265"/>
      </c:barChart>
      <c:catAx>
        <c:axId val="375021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Περίοδος ωοτοκίας - εβδομάδες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Nesting season weeks</a:t>
                </a:r>
              </a:p>
            </c:rich>
          </c:tx>
          <c:layout>
            <c:manualLayout>
              <c:xMode val="factor"/>
              <c:yMode val="factor"/>
              <c:x val="-0.011"/>
              <c:y val="0.022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1975265"/>
        <c:crosses val="autoZero"/>
        <c:auto val="1"/>
        <c:lblOffset val="100"/>
        <c:tickLblSkip val="1"/>
        <c:noMultiLvlLbl val="0"/>
      </c:catAx>
      <c:valAx>
        <c:axId val="197526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Αποτυχημένες προσπάθειες/ </a:t>
                </a:r>
                <a:r>
                  <a:rPr lang="en-US" cap="none" sz="1000" b="0" i="0" u="none" baseline="0">
                    <a:solidFill>
                      <a:srgbClr val="000000"/>
                    </a:solidFill>
                    <a:latin typeface="Calibri"/>
                    <a:ea typeface="Calibri"/>
                    <a:cs typeface="Calibri"/>
                  </a:rPr>
                  <a:t>False crawls event</a:t>
                </a:r>
              </a:p>
            </c:rich>
          </c:tx>
          <c:layout>
            <c:manualLayout>
              <c:xMode val="factor"/>
              <c:yMode val="factor"/>
              <c:x val="-0.01"/>
              <c:y val="0.000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50217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Αριθμός αποτυχημένων προσπαθειών ωοτοκίας  ανά εβδομάδα - ακτή Μούντας 2018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Number of false crawls per week during nesting season - Mounda 2018)</a:t>
            </a:r>
          </a:p>
        </c:rich>
      </c:tx>
      <c:layout>
        <c:manualLayout>
          <c:xMode val="factor"/>
          <c:yMode val="factor"/>
          <c:x val="-0.084"/>
          <c:y val="-0.00925"/>
        </c:manualLayout>
      </c:layout>
      <c:spPr>
        <a:noFill/>
        <a:ln>
          <a:noFill/>
        </a:ln>
      </c:spPr>
    </c:title>
    <c:plotArea>
      <c:layout>
        <c:manualLayout>
          <c:xMode val="edge"/>
          <c:yMode val="edge"/>
          <c:x val="0.03475"/>
          <c:y val="0.08275"/>
          <c:w val="0.8235"/>
          <c:h val="0.84775"/>
        </c:manualLayout>
      </c:layout>
      <c:barChart>
        <c:barDir val="col"/>
        <c:grouping val="clustered"/>
        <c:varyColors val="0"/>
        <c:ser>
          <c:idx val="0"/>
          <c:order val="0"/>
          <c:tx>
            <c:strRef>
              <c:f>'NEST &amp;FALSE-C EVENT '!$A$1</c:f>
              <c:strCache>
                <c:ptCount val="1"/>
                <c:pt idx="0">
                  <c:v>NEST NUMBER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'NEST &amp;FALSE-C EVENT '!$A$2:$A$13</c:f>
              <c:numCache/>
            </c:numRef>
          </c:val>
        </c:ser>
        <c:ser>
          <c:idx val="1"/>
          <c:order val="1"/>
          <c:tx>
            <c:strRef>
              <c:f>'NEST &amp;FALSE-C EVENT '!$B$1</c:f>
              <c:strCache>
                <c:ptCount val="1"/>
                <c:pt idx="0">
                  <c:v>FALSE CRAWL NUMBER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'NEST &amp;FALSE-C EVENT '!$B$2:$B$13</c:f>
              <c:numCache/>
            </c:numRef>
          </c:val>
        </c:ser>
        <c:axId val="17777386"/>
        <c:axId val="25778747"/>
      </c:barChart>
      <c:catAx>
        <c:axId val="177773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Εβδομάδες περιόδου ωοτοκίας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Nesting season weeks)</a:t>
                </a:r>
              </a:p>
            </c:rich>
          </c:tx>
          <c:layout>
            <c:manualLayout>
              <c:xMode val="factor"/>
              <c:yMode val="factor"/>
              <c:x val="-0.01625"/>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25778747"/>
        <c:crosses val="autoZero"/>
        <c:auto val="1"/>
        <c:lblOffset val="100"/>
        <c:tickLblSkip val="1"/>
        <c:noMultiLvlLbl val="0"/>
      </c:catAx>
      <c:valAx>
        <c:axId val="2577874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Φωλιές και συμβάντα αποτυχημένων προσπαθειών/
</a:t>
                </a:r>
                <a:r>
                  <a:rPr lang="en-US" cap="none" sz="1000" b="0" i="0" u="none" baseline="0">
                    <a:solidFill>
                      <a:srgbClr val="000000"/>
                    </a:solidFill>
                    <a:latin typeface="Calibri"/>
                    <a:ea typeface="Calibri"/>
                    <a:cs typeface="Calibri"/>
                  </a:rPr>
                  <a:t>Nest&amp; false crawls event</a:t>
                </a:r>
              </a:p>
            </c:rich>
          </c:tx>
          <c:layout>
            <c:manualLayout>
              <c:xMode val="factor"/>
              <c:yMode val="factor"/>
              <c:x val="-0.0092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777386"/>
        <c:crossesAt val="1"/>
        <c:crossBetween val="between"/>
        <c:dispUnits/>
      </c:valAx>
      <c:spPr>
        <a:solidFill>
          <a:srgbClr val="FFFFFF"/>
        </a:solidFill>
        <a:ln w="3175">
          <a:noFill/>
        </a:ln>
      </c:spPr>
    </c:plotArea>
    <c:legend>
      <c:legendPos val="r"/>
      <c:layout>
        <c:manualLayout>
          <c:xMode val="edge"/>
          <c:yMode val="edge"/>
          <c:x val="0.8185"/>
          <c:y val="0.58875"/>
          <c:w val="0.1815"/>
          <c:h val="0.0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Χωρική κατανομή αποτυχημένων προσπαθειών ωοτοκίας-ακτή Μούντας 2018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Spatial distribution of  false crawls - Mounda beach 2018)</a:t>
            </a:r>
          </a:p>
        </c:rich>
      </c:tx>
      <c:layout>
        <c:manualLayout>
          <c:xMode val="factor"/>
          <c:yMode val="factor"/>
          <c:x val="-0.005"/>
          <c:y val="-0.0105"/>
        </c:manualLayout>
      </c:layout>
      <c:spPr>
        <a:noFill/>
        <a:ln>
          <a:noFill/>
        </a:ln>
      </c:spPr>
    </c:title>
    <c:view3D>
      <c:rotX val="30"/>
      <c:hPercent val="100"/>
      <c:rotY val="80"/>
      <c:depthPercent val="100"/>
      <c:rAngAx val="1"/>
    </c:view3D>
    <c:plotArea>
      <c:layout>
        <c:manualLayout>
          <c:xMode val="edge"/>
          <c:yMode val="edge"/>
          <c:x val="0.2115"/>
          <c:y val="0.33"/>
          <c:w val="0.42925"/>
          <c:h val="0.37825"/>
        </c:manualLayout>
      </c:layout>
      <c:pie3DChart>
        <c:varyColors val="1"/>
        <c:ser>
          <c:idx val="0"/>
          <c:order val="0"/>
          <c:spPr>
            <a:solidFill>
              <a:srgbClr val="4F81BD"/>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Ποταμάκια/ </a:t>
                    </a:r>
                    <a:r>
                      <a:rPr lang="en-US" cap="none" sz="1000" b="0" i="0" u="none" baseline="0">
                        <a:solidFill>
                          <a:srgbClr val="000000"/>
                        </a:solidFill>
                        <a:latin typeface="Calibri"/>
                        <a:ea typeface="Calibri"/>
                        <a:cs typeface="Calibri"/>
                      </a:rPr>
                      <a:t>Potomakia 
</a:t>
                    </a:r>
                    <a:r>
                      <a:rPr lang="en-US" cap="none" sz="1600" b="0" i="0" u="none" baseline="0">
                        <a:solidFill>
                          <a:srgbClr val="000000"/>
                        </a:solidFill>
                        <a:latin typeface="Calibri"/>
                        <a:ea typeface="Calibri"/>
                        <a:cs typeface="Calibri"/>
                      </a:rPr>
                      <a:t>22.4</a:t>
                    </a:r>
                    <a:r>
                      <a:rPr lang="en-US" cap="none" sz="1600" b="1" i="0" u="none" baseline="0">
                        <a:solidFill>
                          <a:srgbClr val="000000"/>
                        </a:solidFill>
                        <a:latin typeface="Calibri"/>
                        <a:ea typeface="Calibri"/>
                        <a:cs typeface="Calibri"/>
                      </a:rPr>
                      <a:t>%</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Καμίνα/ </a:t>
                    </a:r>
                    <a:r>
                      <a:rPr lang="en-US" cap="none" sz="1000" b="0" i="0" u="none" baseline="0">
                        <a:solidFill>
                          <a:srgbClr val="000000"/>
                        </a:solidFill>
                        <a:latin typeface="Calibri"/>
                        <a:ea typeface="Calibri"/>
                        <a:cs typeface="Calibri"/>
                      </a:rPr>
                      <a:t>Kaminia
</a:t>
                    </a:r>
                    <a:r>
                      <a:rPr lang="en-US" cap="none" sz="1600" b="0" i="0" u="none" baseline="0">
                        <a:solidFill>
                          <a:srgbClr val="000000"/>
                        </a:solidFill>
                        <a:latin typeface="Calibri"/>
                        <a:ea typeface="Calibri"/>
                        <a:cs typeface="Calibri"/>
                      </a:rPr>
                      <a:t>77.6</a:t>
                    </a:r>
                    <a:r>
                      <a:rPr lang="en-US" cap="none" sz="1600" b="1" i="0" u="none" baseline="0">
                        <a:solidFill>
                          <a:srgbClr val="000000"/>
                        </a:solidFill>
                        <a:latin typeface="Calibri"/>
                        <a:ea typeface="Calibri"/>
                        <a:cs typeface="Calibri"/>
                      </a:rPr>
                      <a:t>%</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1"/>
            <c:showPercent val="1"/>
          </c:dLbls>
          <c:cat>
            <c:strRef>
              <c:f>'ΧΩΡΙΚΗ ΚΑΤΑΝΟΜΗ DISTRIBUTION '!$A$4:$B$4</c:f>
              <c:strCache/>
            </c:strRef>
          </c:cat>
          <c:val>
            <c:numRef>
              <c:f>'ΧΩΡΙΚΗ ΚΑΤΑΝΟΜΗ DISTRIBUTION '!$A$5:$B$5</c:f>
              <c:numCache/>
            </c:numRef>
          </c:val>
        </c:ser>
        <c:firstSliceAng val="8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Χωρική κατανομή φωλιών - ακτή Μούντας 2018
</a:t>
            </a:r>
            <a:r>
              <a:rPr lang="en-US" cap="none" sz="1400" b="0" i="0" u="none" baseline="0">
                <a:solidFill>
                  <a:srgbClr val="000000"/>
                </a:solidFill>
                <a:latin typeface="Calibri"/>
                <a:ea typeface="Calibri"/>
                <a:cs typeface="Calibri"/>
              </a:rPr>
              <a:t>(Ν</a:t>
            </a:r>
            <a:r>
              <a:rPr lang="en-US" cap="none" sz="1400" b="0" i="0" u="none" baseline="0">
                <a:solidFill>
                  <a:srgbClr val="000000"/>
                </a:solidFill>
                <a:latin typeface="Calibri"/>
                <a:ea typeface="Calibri"/>
                <a:cs typeface="Calibri"/>
              </a:rPr>
              <a:t>ests spatial distribution - Mounda beach 2018)</a:t>
            </a:r>
          </a:p>
        </c:rich>
      </c:tx>
      <c:layout>
        <c:manualLayout>
          <c:xMode val="factor"/>
          <c:yMode val="factor"/>
          <c:x val="-0.005"/>
          <c:y val="-0.0105"/>
        </c:manualLayout>
      </c:layout>
      <c:spPr>
        <a:noFill/>
        <a:ln>
          <a:noFill/>
        </a:ln>
      </c:spPr>
    </c:title>
    <c:view3D>
      <c:rotX val="30"/>
      <c:hPercent val="100"/>
      <c:rotY val="0"/>
      <c:depthPercent val="100"/>
      <c:rAngAx val="1"/>
    </c:view3D>
    <c:plotArea>
      <c:layout>
        <c:manualLayout>
          <c:xMode val="edge"/>
          <c:yMode val="edge"/>
          <c:x val="0.172"/>
          <c:y val="0.243"/>
          <c:w val="0.65525"/>
          <c:h val="0.57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Ποταμάκια/
</a:t>
                    </a:r>
                    <a:r>
                      <a:rPr lang="en-US" cap="none" sz="1000" b="0" i="0" u="none" baseline="0">
                        <a:solidFill>
                          <a:srgbClr val="000000"/>
                        </a:solidFill>
                        <a:latin typeface="Calibri"/>
                        <a:ea typeface="Calibri"/>
                        <a:cs typeface="Calibri"/>
                      </a:rPr>
                      <a:t>Potamakia
</a:t>
                    </a:r>
                    <a:r>
                      <a:rPr lang="en-US" cap="none" sz="1600" b="1" i="0" u="none" baseline="0">
                        <a:solidFill>
                          <a:srgbClr val="000000"/>
                        </a:solidFill>
                        <a:latin typeface="Calibri"/>
                        <a:ea typeface="Calibri"/>
                        <a:cs typeface="Calibri"/>
                      </a:rPr>
                      <a:t>66.2%</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Καμίνα/ </a:t>
                    </a:r>
                    <a:r>
                      <a:rPr lang="en-US" cap="none" sz="1000" b="0" i="0" u="none" baseline="0">
                        <a:solidFill>
                          <a:srgbClr val="000000"/>
                        </a:solidFill>
                        <a:latin typeface="Calibri"/>
                        <a:ea typeface="Calibri"/>
                        <a:cs typeface="Calibri"/>
                      </a:rPr>
                      <a:t>Kaminia
</a:t>
                    </a:r>
                    <a:r>
                      <a:rPr lang="en-US" cap="none" sz="1600" b="1" i="0" u="none" baseline="0">
                        <a:solidFill>
                          <a:srgbClr val="000000"/>
                        </a:solidFill>
                        <a:latin typeface="Calibri"/>
                        <a:ea typeface="Calibri"/>
                        <a:cs typeface="Calibri"/>
                      </a:rPr>
                      <a:t>37.8%</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0"/>
            <c:showPercent val="1"/>
          </c:dLbls>
          <c:cat>
            <c:numRef>
              <c:f>'ΧΩΡΙΚΗ ΚΑΤΑΝΟΜΗ DISTRIBUTION '!$A$10:$B$10</c:f>
              <c:numCache/>
            </c:numRef>
          </c:cat>
          <c:val>
            <c:numRef>
              <c:f>'ΧΩΡΙΚΗ ΚΑΤΑΝΟΜΗ DISTRIBUTION '!$A$10:$B$10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Αριθμός εξόδων ανά μαρκαρισμένη χελώνα 2018
</a:t>
            </a:r>
            <a:r>
              <a:rPr lang="en-US" cap="none" sz="1400" b="1" i="0" u="none" baseline="0">
                <a:solidFill>
                  <a:srgbClr val="000000"/>
                </a:solidFill>
                <a:latin typeface="Calibri"/>
                <a:ea typeface="Calibri"/>
                <a:cs typeface="Calibri"/>
              </a:rPr>
              <a:t>Number of exits per tagged turtle 2018</a:t>
            </a:r>
          </a:p>
        </c:rich>
      </c:tx>
      <c:layout>
        <c:manualLayout>
          <c:xMode val="factor"/>
          <c:yMode val="factor"/>
          <c:x val="-0.0015"/>
          <c:y val="-0.00975"/>
        </c:manualLayout>
      </c:layout>
      <c:spPr>
        <a:noFill/>
        <a:ln>
          <a:noFill/>
        </a:ln>
      </c:spPr>
    </c:title>
    <c:plotArea>
      <c:layout>
        <c:manualLayout>
          <c:xMode val="edge"/>
          <c:yMode val="edge"/>
          <c:x val="0.01475"/>
          <c:y val="0.27425"/>
          <c:w val="0.96725"/>
          <c:h val="0.685"/>
        </c:manualLayout>
      </c:layout>
      <c:barChart>
        <c:barDir val="bar"/>
        <c:grouping val="clustered"/>
        <c:varyColors val="0"/>
        <c:ser>
          <c:idx val="0"/>
          <c:order val="0"/>
          <c:tx>
            <c:v>Αριθμός εξόδων ανά μαρκαρισμένη χελώνα</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'N° of exits per tagged turtle'!$A$2:$A$9</c:f>
              <c:strCache/>
            </c:strRef>
          </c:cat>
          <c:val>
            <c:numRef>
              <c:f>'N° of exits per tagged turtle'!$B$2:$B$9</c:f>
              <c:numCache/>
            </c:numRef>
          </c:val>
        </c:ser>
        <c:overlap val="-25"/>
        <c:axId val="30682132"/>
        <c:axId val="7703733"/>
      </c:barChart>
      <c:catAx>
        <c:axId val="30682132"/>
        <c:scaling>
          <c:orientation val="minMax"/>
        </c:scaling>
        <c:axPos val="l"/>
        <c:delete val="0"/>
        <c:numFmt formatCode="General" sourceLinked="1"/>
        <c:majorTickMark val="none"/>
        <c:minorTickMark val="none"/>
        <c:tickLblPos val="nextTo"/>
        <c:spPr>
          <a:ln w="3175">
            <a:solidFill>
              <a:srgbClr val="808080"/>
            </a:solidFill>
          </a:ln>
        </c:spPr>
        <c:crossAx val="7703733"/>
        <c:crosses val="autoZero"/>
        <c:auto val="1"/>
        <c:lblOffset val="100"/>
        <c:tickLblSkip val="1"/>
        <c:noMultiLvlLbl val="0"/>
      </c:catAx>
      <c:valAx>
        <c:axId val="7703733"/>
        <c:scaling>
          <c:orientation val="minMax"/>
        </c:scaling>
        <c:axPos val="b"/>
        <c:delete val="1"/>
        <c:majorTickMark val="out"/>
        <c:minorTickMark val="none"/>
        <c:tickLblPos val="nextTo"/>
        <c:crossAx val="306821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Διάρκεια επώασης ανά φωλιά - ακτή Μούντας 2018</a:t>
            </a:r>
            <a:r>
              <a:rPr lang="en-US" cap="none" sz="1400" b="0" i="0" u="none" baseline="0">
                <a:solidFill>
                  <a:srgbClr val="333333"/>
                </a:solidFill>
                <a:latin typeface="Calibri"/>
                <a:ea typeface="Calibri"/>
                <a:cs typeface="Calibri"/>
              </a:rPr>
              <a:t>
</a:t>
            </a:r>
            <a:r>
              <a:rPr lang="en-US" cap="none" sz="1800" b="1" i="0" u="none" baseline="0">
                <a:solidFill>
                  <a:srgbClr val="333333"/>
                </a:solidFill>
                <a:latin typeface="Calibri"/>
                <a:ea typeface="Calibri"/>
                <a:cs typeface="Calibri"/>
              </a:rPr>
              <a:t>  (Incubation  duration per nest - Mounda beach 2018</a:t>
            </a:r>
          </a:p>
        </c:rich>
      </c:tx>
      <c:layout>
        <c:manualLayout>
          <c:xMode val="factor"/>
          <c:yMode val="factor"/>
          <c:x val="-0.10975"/>
          <c:y val="0.00275"/>
        </c:manualLayout>
      </c:layout>
      <c:spPr>
        <a:noFill/>
        <a:ln>
          <a:noFill/>
        </a:ln>
      </c:spPr>
    </c:title>
    <c:plotArea>
      <c:layout>
        <c:manualLayout>
          <c:xMode val="edge"/>
          <c:yMode val="edge"/>
          <c:x val="0.07225"/>
          <c:y val="0.0995"/>
          <c:w val="0.90975"/>
          <c:h val="0.70625"/>
        </c:manualLayout>
      </c:layout>
      <c:barChart>
        <c:barDir val="col"/>
        <c:grouping val="clustered"/>
        <c:varyColors val="0"/>
        <c:ser>
          <c:idx val="0"/>
          <c:order val="0"/>
          <c:tx>
            <c:strRef>
              <c:f>'[1]ΕΠΩΑΣΗΣ - INCUBATION'!$D$1</c:f>
              <c:strCache>
                <c:ptCount val="1"/>
                <c:pt idx="0">
                  <c:v>Incubation Raw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val>
            <c:numRef>
              <c:f>'[1]ΕΠΩΑΣΗΣ - INCUBATION'!$D$2:$D$60</c:f>
              <c:numCache>
                <c:ptCount val="59"/>
                <c:pt idx="0">
                  <c:v>47</c:v>
                </c:pt>
                <c:pt idx="1">
                  <c:v>47</c:v>
                </c:pt>
                <c:pt idx="2">
                  <c:v>48</c:v>
                </c:pt>
                <c:pt idx="3">
                  <c:v>48</c:v>
                </c:pt>
                <c:pt idx="4">
                  <c:v>49</c:v>
                </c:pt>
                <c:pt idx="5">
                  <c:v>50</c:v>
                </c:pt>
                <c:pt idx="6">
                  <c:v>50</c:v>
                </c:pt>
                <c:pt idx="7">
                  <c:v>50</c:v>
                </c:pt>
                <c:pt idx="8">
                  <c:v>51</c:v>
                </c:pt>
                <c:pt idx="9">
                  <c:v>51</c:v>
                </c:pt>
                <c:pt idx="10">
                  <c:v>52</c:v>
                </c:pt>
                <c:pt idx="11">
                  <c:v>52</c:v>
                </c:pt>
                <c:pt idx="12">
                  <c:v>52</c:v>
                </c:pt>
                <c:pt idx="13">
                  <c:v>52</c:v>
                </c:pt>
                <c:pt idx="14">
                  <c:v>52</c:v>
                </c:pt>
                <c:pt idx="15">
                  <c:v>53</c:v>
                </c:pt>
                <c:pt idx="16">
                  <c:v>53</c:v>
                </c:pt>
                <c:pt idx="17">
                  <c:v>53</c:v>
                </c:pt>
                <c:pt idx="18">
                  <c:v>53</c:v>
                </c:pt>
                <c:pt idx="19">
                  <c:v>53</c:v>
                </c:pt>
                <c:pt idx="20">
                  <c:v>53</c:v>
                </c:pt>
                <c:pt idx="21">
                  <c:v>53</c:v>
                </c:pt>
                <c:pt idx="22">
                  <c:v>53</c:v>
                </c:pt>
                <c:pt idx="23">
                  <c:v>53</c:v>
                </c:pt>
                <c:pt idx="24">
                  <c:v>53</c:v>
                </c:pt>
                <c:pt idx="25">
                  <c:v>53</c:v>
                </c:pt>
                <c:pt idx="26">
                  <c:v>53</c:v>
                </c:pt>
                <c:pt idx="27">
                  <c:v>53</c:v>
                </c:pt>
                <c:pt idx="28">
                  <c:v>53</c:v>
                </c:pt>
                <c:pt idx="29">
                  <c:v>53</c:v>
                </c:pt>
                <c:pt idx="30">
                  <c:v>53</c:v>
                </c:pt>
                <c:pt idx="31">
                  <c:v>53</c:v>
                </c:pt>
                <c:pt idx="32">
                  <c:v>53</c:v>
                </c:pt>
                <c:pt idx="33">
                  <c:v>53</c:v>
                </c:pt>
                <c:pt idx="34">
                  <c:v>53</c:v>
                </c:pt>
                <c:pt idx="35">
                  <c:v>53</c:v>
                </c:pt>
                <c:pt idx="36">
                  <c:v>53</c:v>
                </c:pt>
                <c:pt idx="37">
                  <c:v>53</c:v>
                </c:pt>
                <c:pt idx="38">
                  <c:v>53</c:v>
                </c:pt>
                <c:pt idx="39">
                  <c:v>53</c:v>
                </c:pt>
                <c:pt idx="40">
                  <c:v>55</c:v>
                </c:pt>
                <c:pt idx="41">
                  <c:v>55</c:v>
                </c:pt>
                <c:pt idx="42">
                  <c:v>55</c:v>
                </c:pt>
                <c:pt idx="43">
                  <c:v>56</c:v>
                </c:pt>
                <c:pt idx="44">
                  <c:v>57</c:v>
                </c:pt>
                <c:pt idx="45">
                  <c:v>57</c:v>
                </c:pt>
                <c:pt idx="46">
                  <c:v>57</c:v>
                </c:pt>
                <c:pt idx="47">
                  <c:v>58</c:v>
                </c:pt>
                <c:pt idx="48">
                  <c:v>58</c:v>
                </c:pt>
                <c:pt idx="49">
                  <c:v>59</c:v>
                </c:pt>
                <c:pt idx="50">
                  <c:v>59</c:v>
                </c:pt>
                <c:pt idx="51">
                  <c:v>60</c:v>
                </c:pt>
                <c:pt idx="52">
                  <c:v>61</c:v>
                </c:pt>
                <c:pt idx="53">
                  <c:v>62</c:v>
                </c:pt>
                <c:pt idx="54">
                  <c:v>64</c:v>
                </c:pt>
                <c:pt idx="55">
                  <c:v>64</c:v>
                </c:pt>
                <c:pt idx="56">
                  <c:v>66</c:v>
                </c:pt>
                <c:pt idx="57">
                  <c:v>68</c:v>
                </c:pt>
              </c:numCache>
            </c:numRef>
          </c:val>
        </c:ser>
        <c:overlap val="-27"/>
        <c:gapWidth val="219"/>
        <c:axId val="48762128"/>
        <c:axId val="36205969"/>
      </c:barChart>
      <c:catAx>
        <c:axId val="48762128"/>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Nest/</a:t>
                </a:r>
                <a:r>
                  <a:rPr lang="en-US" cap="none" sz="1000" b="0" i="0" u="none" baseline="0">
                    <a:solidFill>
                      <a:srgbClr val="333333"/>
                    </a:solidFill>
                    <a:latin typeface="Calibri"/>
                    <a:ea typeface="Calibri"/>
                    <a:cs typeface="Calibri"/>
                  </a:rPr>
                  <a:t>Φωλιες</a:t>
                </a:r>
              </a:p>
            </c:rich>
          </c:tx>
          <c:layout>
            <c:manualLayout>
              <c:xMode val="factor"/>
              <c:yMode val="factor"/>
              <c:x val="-0.021"/>
              <c:y val="-0.008"/>
            </c:manualLayout>
          </c:layout>
          <c:overlay val="0"/>
          <c:spPr>
            <a:noFill/>
            <a:ln>
              <a:noFill/>
            </a:ln>
          </c:spPr>
        </c:title>
        <c:delete val="1"/>
        <c:majorTickMark val="out"/>
        <c:minorTickMark val="none"/>
        <c:tickLblPos val="nextTo"/>
        <c:crossAx val="36205969"/>
        <c:crosses val="autoZero"/>
        <c:auto val="1"/>
        <c:lblOffset val="100"/>
        <c:tickLblSkip val="1"/>
        <c:noMultiLvlLbl val="0"/>
      </c:catAx>
      <c:valAx>
        <c:axId val="3620596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Days/</a:t>
                </a:r>
                <a:r>
                  <a:rPr lang="en-US" cap="none" sz="1000" b="0" i="0" u="none" baseline="0">
                    <a:solidFill>
                      <a:srgbClr val="333333"/>
                    </a:solidFill>
                    <a:latin typeface="Calibri"/>
                    <a:ea typeface="Calibri"/>
                    <a:cs typeface="Calibri"/>
                  </a:rPr>
                  <a:t>Ημερες</a:t>
                </a:r>
              </a:p>
            </c:rich>
          </c:tx>
          <c:layout>
            <c:manualLayout>
              <c:xMode val="factor"/>
              <c:yMode val="factor"/>
              <c:x val="-0.0165"/>
              <c:y val="-0.001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76212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Χωρική κατανομή φωλιών - ακτή Μούντας 2018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Regional distribution of nests  -  Mounda beach 2018)</a:t>
            </a:r>
          </a:p>
        </c:rich>
      </c:tx>
      <c:layout>
        <c:manualLayout>
          <c:xMode val="factor"/>
          <c:yMode val="factor"/>
          <c:x val="-0.00275"/>
          <c:y val="-0.012"/>
        </c:manualLayout>
      </c:layout>
      <c:spPr>
        <a:noFill/>
        <a:ln>
          <a:noFill/>
        </a:ln>
      </c:spPr>
    </c:title>
    <c:view3D>
      <c:rotX val="15"/>
      <c:hPercent val="27"/>
      <c:rotY val="20"/>
      <c:depthPercent val="100"/>
      <c:rAngAx val="1"/>
    </c:view3D>
    <c:plotArea>
      <c:layout>
        <c:manualLayout>
          <c:xMode val="edge"/>
          <c:yMode val="edge"/>
          <c:x val="0"/>
          <c:y val="0.19975"/>
          <c:w val="0.96"/>
          <c:h val="0.73825"/>
        </c:manualLayout>
      </c:layout>
      <c:bar3DChart>
        <c:barDir val="col"/>
        <c:grouping val="clustered"/>
        <c:varyColors val="0"/>
        <c:ser>
          <c:idx val="0"/>
          <c:order val="0"/>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'ΚΑΤΑΝΟΜΗ ΦΩΛΙΩΝ- REGIONAL NEST'!$A$2:$A$10</c:f>
              <c:strCache/>
            </c:strRef>
          </c:cat>
          <c:val>
            <c:numRef>
              <c:f>'ΚΑΤΑΝΟΜΗ ΦΩΛΙΩΝ- REGIONAL NEST'!$B$2:$B$10</c:f>
              <c:numCache/>
            </c:numRef>
          </c:val>
          <c:shape val="cylinder"/>
        </c:ser>
        <c:shape val="cylinder"/>
        <c:axId val="57418266"/>
        <c:axId val="47002347"/>
      </c:bar3DChart>
      <c:catAx>
        <c:axId val="574182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Σταθερά σημάδια ακτής 
</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Beach markers)</a:t>
                </a:r>
              </a:p>
            </c:rich>
          </c:tx>
          <c:layout>
            <c:manualLayout>
              <c:xMode val="factor"/>
              <c:yMode val="factor"/>
              <c:x val="-0.0055"/>
              <c:y val="0.026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7002347"/>
        <c:crosses val="autoZero"/>
        <c:auto val="1"/>
        <c:lblOffset val="100"/>
        <c:tickLblSkip val="1"/>
        <c:noMultiLvlLbl val="0"/>
      </c:catAx>
      <c:valAx>
        <c:axId val="4700234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Αριθμός φωλιάς (</a:t>
                </a:r>
                <a:r>
                  <a:rPr lang="en-US" cap="none" sz="1000" b="1" i="0" u="none" baseline="0">
                    <a:solidFill>
                      <a:srgbClr val="000000"/>
                    </a:solidFill>
                    <a:latin typeface="Calibri"/>
                    <a:ea typeface="Calibri"/>
                    <a:cs typeface="Calibri"/>
                  </a:rPr>
                  <a:t>Nest number)</a:t>
                </a:r>
              </a:p>
            </c:rich>
          </c:tx>
          <c:layout>
            <c:manualLayout>
              <c:xMode val="factor"/>
              <c:yMode val="factor"/>
              <c:x val="-0.0435"/>
              <c:y val="0.116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741826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Σύνολο αριθμού  αυγών επωασθέντων και μη ανά φωλία - ακτή Μούντας 2018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Eggs total incubated and non number per nest  - Mounda beach 2018)</a:t>
            </a:r>
          </a:p>
        </c:rich>
      </c:tx>
      <c:layout>
        <c:manualLayout>
          <c:xMode val="factor"/>
          <c:yMode val="factor"/>
          <c:x val="-0.001"/>
          <c:y val="-0.0145"/>
        </c:manualLayout>
      </c:layout>
      <c:spPr>
        <a:noFill/>
        <a:ln>
          <a:noFill/>
        </a:ln>
      </c:spPr>
    </c:title>
    <c:plotArea>
      <c:layout>
        <c:manualLayout>
          <c:xMode val="edge"/>
          <c:yMode val="edge"/>
          <c:x val="0.04975"/>
          <c:y val="0.13575"/>
          <c:w val="0.82675"/>
          <c:h val="0.7935"/>
        </c:manualLayout>
      </c:layout>
      <c:barChart>
        <c:barDir val="col"/>
        <c:grouping val="clustered"/>
        <c:varyColors val="0"/>
        <c:ser>
          <c:idx val="0"/>
          <c:order val="0"/>
          <c:tx>
            <c:strRef>
              <c:f>'ΕΠΩΑΣΘΕΝΤΑ-ΙNCUBATED '!$B$1</c:f>
              <c:strCache>
                <c:ptCount val="1"/>
                <c:pt idx="0">
                  <c:v>επωασθέντων/Incubated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strRef>
              <c:f>'ΕΠΩΑΣΘΕΝΤΑ-ΙNCUBATED '!$A$2:$A$74</c:f>
              <c:strCache/>
            </c:strRef>
          </c:cat>
          <c:val>
            <c:numRef>
              <c:f>'ΕΠΩΑΣΘΕΝΤΑ-ΙNCUBATED '!$B$2:$B$74</c:f>
              <c:numCache/>
            </c:numRef>
          </c:val>
        </c:ser>
        <c:ser>
          <c:idx val="1"/>
          <c:order val="1"/>
          <c:tx>
            <c:strRef>
              <c:f>'ΕΠΩΑΣΘΕΝΤΑ-ΙNCUBATED '!$C$1</c:f>
              <c:strCache>
                <c:ptCount val="1"/>
                <c:pt idx="0">
                  <c:v>μη επωασθέντων/No incubated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'ΕΠΩΑΣΘΕΝΤΑ-ΙNCUBATED '!$A$2:$A$74</c:f>
              <c:strCache/>
            </c:strRef>
          </c:cat>
          <c:val>
            <c:numRef>
              <c:f>'ΕΠΩΑΣΘΕΝΤΑ-ΙNCUBATED '!$C$2:$C$74</c:f>
              <c:numCache/>
            </c:numRef>
          </c:val>
        </c:ser>
        <c:axId val="20367940"/>
        <c:axId val="49093733"/>
      </c:barChart>
      <c:catAx>
        <c:axId val="20367940"/>
        <c:scaling>
          <c:orientation val="minMax"/>
        </c:scaling>
        <c:axPos val="b"/>
        <c:title>
          <c:tx>
            <c:rich>
              <a:bodyPr vert="horz" rot="0" anchor="ctr"/>
              <a:lstStyle/>
              <a:p>
                <a:pPr algn="ctr">
                  <a:defRPr/>
                </a:pPr>
                <a:r>
                  <a:rPr lang="en-US" cap="none" sz="800" b="1" i="0" u="none" baseline="0">
                    <a:solidFill>
                      <a:srgbClr val="000000"/>
                    </a:solidFill>
                    <a:latin typeface="Calibri"/>
                    <a:ea typeface="Calibri"/>
                    <a:cs typeface="Calibri"/>
                  </a:rPr>
                  <a:t>Φωλιές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Nests)</a:t>
                </a:r>
              </a:p>
            </c:rich>
          </c:tx>
          <c:layout>
            <c:manualLayout>
              <c:xMode val="factor"/>
              <c:yMode val="factor"/>
              <c:x val="-0.016"/>
              <c:y val="-0.0022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latin typeface="Calibri"/>
                <a:ea typeface="Calibri"/>
                <a:cs typeface="Calibri"/>
              </a:defRPr>
            </a:pPr>
          </a:p>
        </c:txPr>
        <c:crossAx val="49093733"/>
        <c:crosses val="autoZero"/>
        <c:auto val="1"/>
        <c:lblOffset val="100"/>
        <c:tickLblSkip val="1"/>
        <c:noMultiLvlLbl val="0"/>
      </c:catAx>
      <c:valAx>
        <c:axId val="49093733"/>
        <c:scaling>
          <c:orientation val="minMax"/>
        </c:scaling>
        <c:axPos val="l"/>
        <c:title>
          <c:tx>
            <c:rich>
              <a:bodyPr vert="horz" rot="-5400000" anchor="ctr"/>
              <a:lstStyle/>
              <a:p>
                <a:pPr algn="ctr">
                  <a:defRPr/>
                </a:pPr>
                <a:r>
                  <a:rPr lang="en-US" cap="none" sz="800" b="1" i="0" u="none" baseline="0">
                    <a:solidFill>
                      <a:srgbClr val="000000"/>
                    </a:solidFill>
                    <a:latin typeface="Calibri"/>
                    <a:ea typeface="Calibri"/>
                    <a:cs typeface="Calibri"/>
                  </a:rPr>
                  <a:t>Αριθμ. αυγών/Ν</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of eggs</a:t>
                </a:r>
              </a:p>
            </c:rich>
          </c:tx>
          <c:layout>
            <c:manualLayout>
              <c:xMode val="factor"/>
              <c:yMode val="factor"/>
              <c:x val="-0.008"/>
              <c:y val="0.013"/>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0367940"/>
        <c:crossesAt val="1"/>
        <c:crossBetween val="between"/>
        <c:dispUnits/>
      </c:valAx>
      <c:spPr>
        <a:solidFill>
          <a:srgbClr val="FFFFFF"/>
        </a:solidFill>
        <a:ln w="3175">
          <a:noFill/>
        </a:ln>
      </c:spPr>
    </c:plotArea>
    <c:legend>
      <c:legendPos val="r"/>
      <c:layout>
        <c:manualLayout>
          <c:xMode val="edge"/>
          <c:yMode val="edge"/>
          <c:x val="0.878"/>
          <c:y val="0.24"/>
          <c:w val="0.122"/>
          <c:h val="0.365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Επιτυχία εκκόλαψης  (%)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Hatching success)</a:t>
            </a:r>
          </a:p>
        </c:rich>
      </c:tx>
      <c:layout>
        <c:manualLayout>
          <c:xMode val="factor"/>
          <c:yMode val="factor"/>
          <c:x val="-0.00075"/>
          <c:y val="-0.00975"/>
        </c:manualLayout>
      </c:layout>
      <c:spPr>
        <a:noFill/>
        <a:ln>
          <a:noFill/>
        </a:ln>
      </c:spPr>
    </c:title>
    <c:plotArea>
      <c:layout>
        <c:manualLayout>
          <c:xMode val="edge"/>
          <c:yMode val="edge"/>
          <c:x val="0.0405"/>
          <c:y val="0.17825"/>
          <c:w val="0.94925"/>
          <c:h val="0.70925"/>
        </c:manualLayout>
      </c:layout>
      <c:barChart>
        <c:barDir val="col"/>
        <c:grouping val="clustered"/>
        <c:varyColors val="0"/>
        <c:ser>
          <c:idx val="0"/>
          <c:order val="0"/>
          <c:tx>
            <c:strRef>
              <c:f>'ΕΚΚΟΛΑΨΗΣ-HATCHING'!$D$1</c:f>
              <c:strCache>
                <c:ptCount val="1"/>
                <c:pt idx="0">
                  <c:v>ΕΠΙ ΤΟΙΣ ΕΚΑΤΟ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0"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strRef>
              <c:f>'ΕΚΚΟΛΑΨΗΣ-HATCHING'!$A$2:$A$68</c:f>
              <c:strCache/>
            </c:strRef>
          </c:cat>
          <c:val>
            <c:numRef>
              <c:f>'ΕΚΚΟΛΑΨΗΣ-HATCHING'!$D$2:$D$68</c:f>
              <c:numCache/>
            </c:numRef>
          </c:val>
        </c:ser>
        <c:axId val="39190414"/>
        <c:axId val="17169407"/>
      </c:barChart>
      <c:catAx>
        <c:axId val="39190414"/>
        <c:scaling>
          <c:orientation val="minMax"/>
        </c:scaling>
        <c:axPos val="b"/>
        <c:title>
          <c:tx>
            <c:rich>
              <a:bodyPr vert="horz" rot="0" anchor="ctr"/>
              <a:lstStyle/>
              <a:p>
                <a:pPr algn="ctr">
                  <a:defRPr/>
                </a:pPr>
                <a:r>
                  <a:rPr lang="en-US" cap="none" sz="800" b="0" i="0" u="none" baseline="0">
                    <a:solidFill>
                      <a:srgbClr val="000000"/>
                    </a:solidFill>
                    <a:latin typeface="Calibri"/>
                    <a:ea typeface="Calibri"/>
                    <a:cs typeface="Calibri"/>
                  </a:rPr>
                  <a:t>Φωλιές/</a:t>
                </a:r>
                <a:r>
                  <a:rPr lang="en-US" cap="none" sz="800" b="0" i="0" u="none" baseline="0">
                    <a:solidFill>
                      <a:srgbClr val="000000"/>
                    </a:solidFill>
                    <a:latin typeface="Calibri"/>
                    <a:ea typeface="Calibri"/>
                    <a:cs typeface="Calibri"/>
                  </a:rPr>
                  <a:t>Nests</a:t>
                </a:r>
              </a:p>
            </c:rich>
          </c:tx>
          <c:layout>
            <c:manualLayout>
              <c:xMode val="factor"/>
              <c:yMode val="factor"/>
              <c:x val="-0.0325"/>
              <c:y val="0"/>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600" b="0" i="0" u="none" baseline="0">
                <a:solidFill>
                  <a:srgbClr val="000000"/>
                </a:solidFill>
                <a:latin typeface="Calibri"/>
                <a:ea typeface="Calibri"/>
                <a:cs typeface="Calibri"/>
              </a:defRPr>
            </a:pPr>
          </a:p>
        </c:txPr>
        <c:crossAx val="17169407"/>
        <c:crosses val="autoZero"/>
        <c:auto val="1"/>
        <c:lblOffset val="100"/>
        <c:tickLblSkip val="1"/>
        <c:noMultiLvlLbl val="0"/>
      </c:catAx>
      <c:valAx>
        <c:axId val="17169407"/>
        <c:scaling>
          <c:orientation val="minMax"/>
        </c:scaling>
        <c:axPos val="l"/>
        <c:title>
          <c:tx>
            <c:rich>
              <a:bodyPr vert="horz" rot="-5400000" anchor="ctr"/>
              <a:lstStyle/>
              <a:p>
                <a:pPr algn="ctr">
                  <a:defRPr/>
                </a:pPr>
                <a:r>
                  <a:rPr lang="en-US" cap="none" sz="800" b="1" i="0" u="none" baseline="0">
                    <a:solidFill>
                      <a:srgbClr val="000000"/>
                    </a:solidFill>
                    <a:latin typeface="Calibri"/>
                    <a:ea typeface="Calibri"/>
                    <a:cs typeface="Calibri"/>
                  </a:rPr>
                  <a:t>Επιτυχία εκκόλαψης  (%)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Hatching success)</a:t>
                </a:r>
              </a:p>
            </c:rich>
          </c:tx>
          <c:layout>
            <c:manualLayout>
              <c:xMode val="factor"/>
              <c:yMode val="factor"/>
              <c:x val="-0.009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91904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Νεκρά στη  φωλιά  - ακτή Μούντας 2018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Dead in nest / per nest - Mounda beach 2018)</a:t>
            </a:r>
          </a:p>
        </c:rich>
      </c:tx>
      <c:layout>
        <c:manualLayout>
          <c:xMode val="factor"/>
          <c:yMode val="factor"/>
          <c:x val="-0.11075"/>
          <c:y val="0.01225"/>
        </c:manualLayout>
      </c:layout>
      <c:spPr>
        <a:noFill/>
        <a:ln>
          <a:noFill/>
        </a:ln>
      </c:spPr>
    </c:title>
    <c:plotArea>
      <c:layout>
        <c:manualLayout>
          <c:xMode val="edge"/>
          <c:yMode val="edge"/>
          <c:x val="0.036"/>
          <c:y val="0.15425"/>
          <c:w val="0.83475"/>
          <c:h val="0.77475"/>
        </c:manualLayout>
      </c:layout>
      <c:barChart>
        <c:barDir val="col"/>
        <c:grouping val="clustered"/>
        <c:varyColors val="0"/>
        <c:ser>
          <c:idx val="0"/>
          <c:order val="0"/>
          <c:tx>
            <c:strRef>
              <c:f>'ΝΕΚΡΑ ΣΤΗ ΦΩΛΙΑ -DEAD IN NEST'!$B$1</c:f>
              <c:strCache>
                <c:ptCount val="1"/>
                <c:pt idx="0">
                  <c:v>Σύνολο  αριθμού  αυγών                                                                                                                                                                                                              (Eggs total number)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'ΝΕΚΡΑ ΣΤΗ ΦΩΛΙΑ -DEAD IN NEST'!$A$2:$A$76</c:f>
              <c:strCache/>
            </c:strRef>
          </c:cat>
          <c:val>
            <c:numRef>
              <c:f>'ΝΕΚΡΑ ΣΤΗ ΦΩΛΙΑ -DEAD IN NEST'!$B$2:$B$76</c:f>
              <c:numCache/>
            </c:numRef>
          </c:val>
        </c:ser>
        <c:ser>
          <c:idx val="1"/>
          <c:order val="1"/>
          <c:tx>
            <c:strRef>
              <c:f>'ΝΕΚΡΑ ΣΤΗ ΦΩΛΙΑ -DEAD IN NEST'!$C$1</c:f>
              <c:strCache>
                <c:ptCount val="1"/>
                <c:pt idx="0">
                  <c:v>Νεκρά στην φωλιά                         (Dead in the nest)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'ΝΕΚΡΑ ΣΤΗ ΦΩΛΙΑ -DEAD IN NEST'!$A$2:$A$76</c:f>
              <c:strCache/>
            </c:strRef>
          </c:cat>
          <c:val>
            <c:numRef>
              <c:f>'ΝΕΚΡΑ ΣΤΗ ΦΩΛΙΑ -DEAD IN NEST'!$C$2:$C$76</c:f>
              <c:numCache/>
            </c:numRef>
          </c:val>
        </c:ser>
        <c:axId val="20306936"/>
        <c:axId val="48544697"/>
      </c:barChart>
      <c:catAx>
        <c:axId val="20306936"/>
        <c:scaling>
          <c:orientation val="minMax"/>
        </c:scaling>
        <c:axPos val="b"/>
        <c:title>
          <c:tx>
            <c:rich>
              <a:bodyPr vert="horz" rot="0" anchor="ctr"/>
              <a:lstStyle/>
              <a:p>
                <a:pPr algn="ctr">
                  <a:defRPr/>
                </a:pPr>
                <a:r>
                  <a:rPr lang="en-US" cap="none" sz="800" b="1" i="0" u="none" baseline="0">
                    <a:solidFill>
                      <a:srgbClr val="000000"/>
                    </a:solidFill>
                    <a:latin typeface="Calibri"/>
                    <a:ea typeface="Calibri"/>
                    <a:cs typeface="Calibri"/>
                  </a:rPr>
                  <a:t>Φωλιές</a:t>
                </a:r>
                <a:r>
                  <a:rPr lang="en-US" cap="none" sz="800" b="0" i="0" u="none" baseline="0">
                    <a:solidFill>
                      <a:srgbClr val="000000"/>
                    </a:solidFill>
                    <a:latin typeface="Calibri"/>
                    <a:ea typeface="Calibri"/>
                    <a:cs typeface="Calibri"/>
                  </a:rPr>
                  <a:t>/Ν</a:t>
                </a:r>
                <a:r>
                  <a:rPr lang="en-US" cap="none" sz="800" b="0" i="0" u="none" baseline="0">
                    <a:solidFill>
                      <a:srgbClr val="000000"/>
                    </a:solidFill>
                    <a:latin typeface="Calibri"/>
                    <a:ea typeface="Calibri"/>
                    <a:cs typeface="Calibri"/>
                  </a:rPr>
                  <a:t>ests</a:t>
                </a:r>
              </a:p>
            </c:rich>
          </c:tx>
          <c:layout>
            <c:manualLayout>
              <c:xMode val="factor"/>
              <c:yMode val="factor"/>
              <c:x val="-0.033"/>
              <c:y val="0"/>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544697"/>
        <c:crosses val="autoZero"/>
        <c:auto val="1"/>
        <c:lblOffset val="100"/>
        <c:tickLblSkip val="1"/>
        <c:noMultiLvlLbl val="0"/>
      </c:catAx>
      <c:valAx>
        <c:axId val="48544697"/>
        <c:scaling>
          <c:orientation val="minMax"/>
        </c:scaling>
        <c:axPos val="l"/>
        <c:title>
          <c:tx>
            <c:rich>
              <a:bodyPr vert="horz" rot="-5400000" anchor="ctr"/>
              <a:lstStyle/>
              <a:p>
                <a:pPr algn="ctr">
                  <a:defRPr/>
                </a:pPr>
                <a:r>
                  <a:rPr lang="en-US" cap="none" sz="800" b="1" i="0" u="none" baseline="0">
                    <a:solidFill>
                      <a:srgbClr val="000000"/>
                    </a:solidFill>
                    <a:latin typeface="Calibri"/>
                    <a:ea typeface="Calibri"/>
                    <a:cs typeface="Calibri"/>
                  </a:rPr>
                  <a:t>Αριθ.αυγών/</a:t>
                </a:r>
                <a:r>
                  <a:rPr lang="en-US" cap="none" sz="800" b="0" i="0" u="none" baseline="0">
                    <a:solidFill>
                      <a:srgbClr val="000000"/>
                    </a:solidFill>
                    <a:latin typeface="Calibri"/>
                    <a:ea typeface="Calibri"/>
                    <a:cs typeface="Calibri"/>
                  </a:rPr>
                  <a:t>Number of eggs</a:t>
                </a:r>
              </a:p>
            </c:rich>
          </c:tx>
          <c:layout>
            <c:manualLayout>
              <c:xMode val="factor"/>
              <c:yMode val="factor"/>
              <c:x val="-0.006"/>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306936"/>
        <c:crossesAt val="1"/>
        <c:crossBetween val="between"/>
        <c:dispUnits/>
      </c:valAx>
      <c:spPr>
        <a:solidFill>
          <a:srgbClr val="FFFFFF"/>
        </a:solidFill>
        <a:ln w="3175">
          <a:noFill/>
        </a:ln>
      </c:spPr>
    </c:plotArea>
    <c:legend>
      <c:legendPos val="r"/>
      <c:layout>
        <c:manualLayout>
          <c:xMode val="edge"/>
          <c:yMode val="edge"/>
          <c:x val="0.86425"/>
          <c:y val="0.2305"/>
          <c:w val="0.13275"/>
          <c:h val="0.531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Σύνολο αριθμού αυγών μη εκκολαφθένων ανά φωλιά - ακτή Μούντας 2018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Eggs unhatched total number per nest - Mounda beach 2018)</a:t>
            </a:r>
          </a:p>
        </c:rich>
      </c:tx>
      <c:layout>
        <c:manualLayout>
          <c:xMode val="factor"/>
          <c:yMode val="factor"/>
          <c:x val="-0.001"/>
          <c:y val="-0.01275"/>
        </c:manualLayout>
      </c:layout>
      <c:spPr>
        <a:noFill/>
        <a:ln>
          <a:noFill/>
        </a:ln>
      </c:spPr>
    </c:title>
    <c:plotArea>
      <c:layout>
        <c:manualLayout>
          <c:xMode val="edge"/>
          <c:yMode val="edge"/>
          <c:x val="0.0525"/>
          <c:y val="0.14525"/>
          <c:w val="0.86625"/>
          <c:h val="0.78075"/>
        </c:manualLayout>
      </c:layout>
      <c:barChart>
        <c:barDir val="col"/>
        <c:grouping val="clustered"/>
        <c:varyColors val="0"/>
        <c:ser>
          <c:idx val="0"/>
          <c:order val="0"/>
          <c:tx>
            <c:strRef>
              <c:f>'ΜΗ ΕΚΚΟΛΑΦΘΕΝΤΑ-UNHATCHED'!$B$1</c:f>
              <c:strCache>
                <c:ptCount val="1"/>
                <c:pt idx="0">
                  <c:v>Σύνολο  αριθμού  αυγών                                                                                                                                                                                                              (Eggs total number)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'ΜΗ ΕΚΚΟΛΑΦΘΕΝΤΑ-UNHATCHED'!$A$2:$A$76</c:f>
              <c:strCache/>
            </c:strRef>
          </c:cat>
          <c:val>
            <c:numRef>
              <c:f>'ΜΗ ΕΚΚΟΛΑΦΘΕΝΤΑ-UNHATCHED'!$B$2:$B$76</c:f>
              <c:numCache/>
            </c:numRef>
          </c:val>
        </c:ser>
        <c:ser>
          <c:idx val="1"/>
          <c:order val="1"/>
          <c:tx>
            <c:strRef>
              <c:f>'ΜΗ ΕΚΚΟΛΑΦΘΕΝΤΑ-UNHATCHED'!$C$1</c:f>
              <c:strCache>
                <c:ptCount val="1"/>
                <c:pt idx="0">
                  <c:v>Σύνολο αριθμού μη εκκολαφθέντων                                      (Total unhatched number)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'ΜΗ ΕΚΚΟΛΑΦΘΕΝΤΑ-UNHATCHED'!$A$2:$A$76</c:f>
              <c:strCache/>
            </c:strRef>
          </c:cat>
          <c:val>
            <c:numRef>
              <c:f>'ΜΗ ΕΚΚΟΛΑΦΘΕΝΤΑ-UNHATCHED'!$C$2:$C$76</c:f>
              <c:numCache/>
            </c:numRef>
          </c:val>
        </c:ser>
        <c:axId val="34249090"/>
        <c:axId val="39806355"/>
      </c:barChart>
      <c:catAx>
        <c:axId val="34249090"/>
        <c:scaling>
          <c:orientation val="minMax"/>
        </c:scaling>
        <c:axPos val="b"/>
        <c:title>
          <c:tx>
            <c:rich>
              <a:bodyPr vert="horz" rot="0" anchor="ctr"/>
              <a:lstStyle/>
              <a:p>
                <a:pPr algn="ctr">
                  <a:defRPr/>
                </a:pPr>
                <a:r>
                  <a:rPr lang="en-US" cap="none" sz="900" b="1" i="0" u="none" baseline="0">
                    <a:solidFill>
                      <a:srgbClr val="000000"/>
                    </a:solidFill>
                    <a:latin typeface="Calibri"/>
                    <a:ea typeface="Calibri"/>
                    <a:cs typeface="Calibri"/>
                  </a:rPr>
                  <a:t>Φωλιές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Nests)</a:t>
                </a:r>
              </a:p>
            </c:rich>
          </c:tx>
          <c:layout>
            <c:manualLayout>
              <c:xMode val="factor"/>
              <c:yMode val="factor"/>
              <c:x val="-0.0275"/>
              <c:y val="-0.0197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806355"/>
        <c:crosses val="autoZero"/>
        <c:auto val="1"/>
        <c:lblOffset val="100"/>
        <c:tickLblSkip val="1"/>
        <c:noMultiLvlLbl val="0"/>
      </c:catAx>
      <c:valAx>
        <c:axId val="39806355"/>
        <c:scaling>
          <c:orientation val="minMax"/>
        </c:scaling>
        <c:axPos val="l"/>
        <c:title>
          <c:tx>
            <c:rich>
              <a:bodyPr vert="horz" rot="-5400000" anchor="ctr"/>
              <a:lstStyle/>
              <a:p>
                <a:pPr algn="ctr">
                  <a:defRPr/>
                </a:pPr>
                <a:r>
                  <a:rPr lang="en-US" cap="none" sz="900" b="1" i="0" u="none" baseline="0">
                    <a:solidFill>
                      <a:srgbClr val="000000"/>
                    </a:solidFill>
                    <a:latin typeface="Calibri"/>
                    <a:ea typeface="Calibri"/>
                    <a:cs typeface="Calibri"/>
                  </a:rPr>
                  <a:t>Αριθμ. αυγών/Ν</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of eggs</a:t>
                </a:r>
              </a:p>
            </c:rich>
          </c:tx>
          <c:layout>
            <c:manualLayout>
              <c:xMode val="factor"/>
              <c:yMode val="factor"/>
              <c:x val="-0.0057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249090"/>
        <c:crossesAt val="1"/>
        <c:crossBetween val="between"/>
        <c:dispUnits/>
      </c:valAx>
      <c:spPr>
        <a:solidFill>
          <a:srgbClr val="FFFFFF"/>
        </a:solidFill>
        <a:ln w="3175">
          <a:noFill/>
        </a:ln>
      </c:spPr>
    </c:plotArea>
    <c:legend>
      <c:legendPos val="r"/>
      <c:layout>
        <c:manualLayout>
          <c:xMode val="edge"/>
          <c:yMode val="edge"/>
          <c:x val="0.9135"/>
          <c:y val="0.18725"/>
          <c:w val="0.0845"/>
          <c:h val="0.438"/>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Σύνολο αριθμού  αυγών ανά φωλιά - ακτή Μούντας 2018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Eggs total number per nest - Mounda beach 2018)</a:t>
            </a:r>
          </a:p>
        </c:rich>
      </c:tx>
      <c:layout>
        <c:manualLayout>
          <c:xMode val="factor"/>
          <c:yMode val="factor"/>
          <c:x val="-0.00025"/>
          <c:y val="-0.017"/>
        </c:manualLayout>
      </c:layout>
      <c:spPr>
        <a:noFill/>
        <a:ln>
          <a:noFill/>
        </a:ln>
      </c:spPr>
    </c:title>
    <c:plotArea>
      <c:layout>
        <c:manualLayout>
          <c:xMode val="edge"/>
          <c:yMode val="edge"/>
          <c:x val="0.035"/>
          <c:y val="0.152"/>
          <c:w val="0.953"/>
          <c:h val="0.76175"/>
        </c:manualLayout>
      </c:layout>
      <c:barChart>
        <c:barDir val="col"/>
        <c:grouping val="clustered"/>
        <c:varyColors val="0"/>
        <c:ser>
          <c:idx val="0"/>
          <c:order val="0"/>
          <c:tx>
            <c:strRef>
              <c:f>' ΑΥΓΑ ΑΝΑ ΦΩΛΙΑ-EGGS PER NESTS'!$B$1</c:f>
              <c:strCache>
                <c:ptCount val="1"/>
                <c:pt idx="0">
                  <c:v>Σύνολο  αριθμού  αυγών                                                                                                                                                                                                              (Eggs total number)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strRef>
              <c:f>' ΑΥΓΑ ΑΝΑ ΦΩΛΙΑ-EGGS PER NESTS'!$A$2:$A$76</c:f>
              <c:strCache/>
            </c:strRef>
          </c:cat>
          <c:val>
            <c:numRef>
              <c:f>' ΑΥΓΑ ΑΝΑ ΦΩΛΙΑ-EGGS PER NESTS'!$B$2:$B$76</c:f>
              <c:numCache/>
            </c:numRef>
          </c:val>
        </c:ser>
        <c:axId val="22712876"/>
        <c:axId val="3089293"/>
      </c:barChart>
      <c:catAx>
        <c:axId val="22712876"/>
        <c:scaling>
          <c:orientation val="minMax"/>
        </c:scaling>
        <c:axPos val="b"/>
        <c:title>
          <c:tx>
            <c:rich>
              <a:bodyPr vert="horz" rot="0" anchor="ctr"/>
              <a:lstStyle/>
              <a:p>
                <a:pPr algn="ctr">
                  <a:defRPr/>
                </a:pPr>
                <a:r>
                  <a:rPr lang="en-US" cap="none" sz="900" b="1" i="0" u="none" baseline="0">
                    <a:solidFill>
                      <a:srgbClr val="000000"/>
                    </a:solidFill>
                    <a:latin typeface="Calibri"/>
                    <a:ea typeface="Calibri"/>
                    <a:cs typeface="Calibri"/>
                  </a:rPr>
                  <a:t>Φωλιές</a:t>
                </a:r>
                <a:r>
                  <a:rPr lang="en-US" cap="none" sz="900" b="0" i="0" u="none" baseline="0">
                    <a:solidFill>
                      <a:srgbClr val="000000"/>
                    </a:solidFill>
                    <a:latin typeface="Calibri"/>
                    <a:ea typeface="Calibri"/>
                    <a:cs typeface="Calibri"/>
                  </a:rPr>
                  <a:t> / </a:t>
                </a:r>
                <a:r>
                  <a:rPr lang="en-US" cap="none" sz="900" b="0" i="0" u="none" baseline="0">
                    <a:solidFill>
                      <a:srgbClr val="000000"/>
                    </a:solidFill>
                    <a:latin typeface="Calibri"/>
                    <a:ea typeface="Calibri"/>
                    <a:cs typeface="Calibri"/>
                  </a:rPr>
                  <a:t>Nest</a:t>
                </a:r>
              </a:p>
            </c:rich>
          </c:tx>
          <c:layout>
            <c:manualLayout>
              <c:xMode val="factor"/>
              <c:yMode val="factor"/>
              <c:x val="-0.014"/>
              <c:y val="0"/>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latin typeface="Calibri"/>
                <a:ea typeface="Calibri"/>
                <a:cs typeface="Calibri"/>
              </a:defRPr>
            </a:pPr>
          </a:p>
        </c:txPr>
        <c:crossAx val="3089293"/>
        <c:crosses val="autoZero"/>
        <c:auto val="1"/>
        <c:lblOffset val="100"/>
        <c:tickLblSkip val="1"/>
        <c:noMultiLvlLbl val="0"/>
      </c:catAx>
      <c:valAx>
        <c:axId val="3089293"/>
        <c:scaling>
          <c:orientation val="minMax"/>
        </c:scaling>
        <c:axPos val="l"/>
        <c:title>
          <c:tx>
            <c:rich>
              <a:bodyPr vert="horz" rot="-5400000" anchor="ctr"/>
              <a:lstStyle/>
              <a:p>
                <a:pPr algn="ctr">
                  <a:defRPr/>
                </a:pPr>
                <a:r>
                  <a:rPr lang="en-US" cap="none" sz="900" b="1" i="0" u="none" baseline="0">
                    <a:solidFill>
                      <a:srgbClr val="000000"/>
                    </a:solidFill>
                    <a:latin typeface="Calibri"/>
                    <a:ea typeface="Calibri"/>
                    <a:cs typeface="Calibri"/>
                  </a:rPr>
                  <a:t>Αριθμός  αυγών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Eggs number</a:t>
                </a:r>
              </a:p>
            </c:rich>
          </c:tx>
          <c:layout>
            <c:manualLayout>
              <c:xMode val="factor"/>
              <c:yMode val="factor"/>
              <c:x val="-0.003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1287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Αναδυθέντες νεοσσοί ανά φωλία - ακτή Μούντας 2018
</a:t>
            </a:r>
            <a:r>
              <a:rPr lang="en-US" cap="none" sz="1400" b="0" i="0" u="none" baseline="0">
                <a:solidFill>
                  <a:srgbClr val="000000"/>
                </a:solidFill>
                <a:latin typeface="Calibri"/>
                <a:ea typeface="Calibri"/>
                <a:cs typeface="Calibri"/>
              </a:rPr>
              <a:t>(Ε</a:t>
            </a:r>
            <a:r>
              <a:rPr lang="en-US" cap="none" sz="1400" b="0" i="0" u="none" baseline="0">
                <a:solidFill>
                  <a:srgbClr val="000000"/>
                </a:solidFill>
                <a:latin typeface="Calibri"/>
                <a:ea typeface="Calibri"/>
                <a:cs typeface="Calibri"/>
              </a:rPr>
              <a:t>mergenced  per nest -Mounda beach 2018)</a:t>
            </a:r>
          </a:p>
        </c:rich>
      </c:tx>
      <c:layout>
        <c:manualLayout>
          <c:xMode val="factor"/>
          <c:yMode val="factor"/>
          <c:x val="-0.00075"/>
          <c:y val="-0.01325"/>
        </c:manualLayout>
      </c:layout>
      <c:spPr>
        <a:noFill/>
        <a:ln>
          <a:noFill/>
        </a:ln>
      </c:spPr>
    </c:title>
    <c:plotArea>
      <c:layout>
        <c:manualLayout>
          <c:xMode val="edge"/>
          <c:yMode val="edge"/>
          <c:x val="0.0355"/>
          <c:y val="0.11075"/>
          <c:w val="0.90575"/>
          <c:h val="0.81425"/>
        </c:manualLayout>
      </c:layout>
      <c:barChart>
        <c:barDir val="col"/>
        <c:grouping val="clustered"/>
        <c:varyColors val="0"/>
        <c:ser>
          <c:idx val="0"/>
          <c:order val="0"/>
          <c:tx>
            <c:strRef>
              <c:f>'ΑΝΑΔΥΘΕΝΤΑ-EMERGENCED'!$B$1</c:f>
              <c:strCache>
                <c:ptCount val="1"/>
                <c:pt idx="0">
                  <c:v>Σύνολο  αριθμού  αυγών                                                                                                                                                                                                              (Eggs total number)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'ΑΝΑΔΥΘΕΝΤΑ-EMERGENCED'!$A$2:$A$76</c:f>
              <c:strCache/>
            </c:strRef>
          </c:cat>
          <c:val>
            <c:numRef>
              <c:f>'ΑΝΑΔΥΘΕΝΤΑ-EMERGENCED'!$B$2:$B$76</c:f>
              <c:numCache/>
            </c:numRef>
          </c:val>
        </c:ser>
        <c:ser>
          <c:idx val="1"/>
          <c:order val="1"/>
          <c:tx>
            <c:strRef>
              <c:f>'ΑΝΑΔΥΘΕΝΤΑ-EMERGENCED'!$C$1</c:f>
              <c:strCache>
                <c:ptCount val="1"/>
                <c:pt idx="0">
                  <c:v>Αναδυθέντα (Emerged)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'ΑΝΑΔΥΘΕΝΤΑ-EMERGENCED'!$A$2:$A$76</c:f>
              <c:strCache/>
            </c:strRef>
          </c:cat>
          <c:val>
            <c:numRef>
              <c:f>'ΑΝΑΔΥΘΕΝΤΑ-EMERGENCED'!$C$2:$C$76</c:f>
              <c:numCache/>
            </c:numRef>
          </c:val>
        </c:ser>
        <c:axId val="27803638"/>
        <c:axId val="48906151"/>
      </c:barChart>
      <c:catAx>
        <c:axId val="27803638"/>
        <c:scaling>
          <c:orientation val="minMax"/>
        </c:scaling>
        <c:axPos val="b"/>
        <c:title>
          <c:tx>
            <c:rich>
              <a:bodyPr vert="horz" rot="0" anchor="ctr"/>
              <a:lstStyle/>
              <a:p>
                <a:pPr algn="ctr">
                  <a:defRPr/>
                </a:pPr>
                <a:r>
                  <a:rPr lang="en-US" cap="none" sz="900" b="1" i="0" u="none" baseline="0">
                    <a:solidFill>
                      <a:srgbClr val="000000"/>
                    </a:solidFill>
                    <a:latin typeface="Calibri"/>
                    <a:ea typeface="Calibri"/>
                    <a:cs typeface="Calibri"/>
                  </a:rPr>
                  <a:t>Φωλιές</a:t>
                </a:r>
                <a:r>
                  <a:rPr lang="en-US" cap="none" sz="900" b="0" i="0" u="none" baseline="0">
                    <a:solidFill>
                      <a:srgbClr val="000000"/>
                    </a:solidFill>
                    <a:latin typeface="Calibri"/>
                    <a:ea typeface="Calibri"/>
                    <a:cs typeface="Calibri"/>
                  </a:rPr>
                  <a:t> / </a:t>
                </a:r>
                <a:r>
                  <a:rPr lang="en-US" cap="none" sz="900" b="0" i="0" u="none" baseline="0">
                    <a:solidFill>
                      <a:srgbClr val="000000"/>
                    </a:solidFill>
                    <a:latin typeface="Calibri"/>
                    <a:ea typeface="Calibri"/>
                    <a:cs typeface="Calibri"/>
                  </a:rPr>
                  <a:t>Nest</a:t>
                </a:r>
              </a:p>
            </c:rich>
          </c:tx>
          <c:layout>
            <c:manualLayout>
              <c:xMode val="factor"/>
              <c:yMode val="factor"/>
              <c:x val="-0.02725"/>
              <c:y val="-0.0002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906151"/>
        <c:crosses val="autoZero"/>
        <c:auto val="1"/>
        <c:lblOffset val="100"/>
        <c:tickLblSkip val="2"/>
        <c:noMultiLvlLbl val="0"/>
      </c:catAx>
      <c:valAx>
        <c:axId val="48906151"/>
        <c:scaling>
          <c:orientation val="minMax"/>
        </c:scaling>
        <c:axPos val="l"/>
        <c:title>
          <c:tx>
            <c:rich>
              <a:bodyPr vert="horz" rot="-5400000" anchor="ctr"/>
              <a:lstStyle/>
              <a:p>
                <a:pPr algn="ctr">
                  <a:defRPr/>
                </a:pPr>
                <a:r>
                  <a:rPr lang="en-US" cap="none" sz="900" b="1" i="0" u="none" baseline="0">
                    <a:solidFill>
                      <a:srgbClr val="000000"/>
                    </a:solidFill>
                    <a:latin typeface="Calibri"/>
                    <a:ea typeface="Calibri"/>
                    <a:cs typeface="Calibri"/>
                  </a:rPr>
                  <a:t>Αριθμός  αυγών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Eggs number</a:t>
                </a:r>
              </a:p>
            </c:rich>
          </c:tx>
          <c:layout>
            <c:manualLayout>
              <c:xMode val="factor"/>
              <c:yMode val="factor"/>
              <c:x val="-0.0125"/>
              <c:y val="-0.0022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803638"/>
        <c:crossesAt val="1"/>
        <c:crossBetween val="between"/>
        <c:dispUnits/>
      </c:valAx>
      <c:spPr>
        <a:solidFill>
          <a:srgbClr val="FFFFFF"/>
        </a:solidFill>
        <a:ln w="3175">
          <a:noFill/>
        </a:ln>
      </c:spPr>
    </c:plotArea>
    <c:legend>
      <c:legendPos val="r"/>
      <c:layout>
        <c:manualLayout>
          <c:xMode val="edge"/>
          <c:yMode val="edge"/>
          <c:x val="0.94325"/>
          <c:y val="0.2355"/>
          <c:w val="0.05525"/>
          <c:h val="0.58"/>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152400</xdr:rowOff>
    </xdr:from>
    <xdr:to>
      <xdr:col>15</xdr:col>
      <xdr:colOff>238125</xdr:colOff>
      <xdr:row>18</xdr:row>
      <xdr:rowOff>47625</xdr:rowOff>
    </xdr:to>
    <xdr:graphicFrame>
      <xdr:nvGraphicFramePr>
        <xdr:cNvPr id="1" name="1 Gráfico"/>
        <xdr:cNvGraphicFramePr/>
      </xdr:nvGraphicFramePr>
      <xdr:xfrm>
        <a:off x="2533650" y="342900"/>
        <a:ext cx="8134350" cy="32956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cdr:x>
      <cdr:y>0.30075</cdr:y>
    </cdr:from>
    <cdr:to>
      <cdr:x>0.55075</cdr:x>
      <cdr:y>0.4195</cdr:y>
    </cdr:to>
    <cdr:sp>
      <cdr:nvSpPr>
        <cdr:cNvPr id="1" name="AutoShape 1"/>
        <cdr:cNvSpPr>
          <a:spLocks/>
        </cdr:cNvSpPr>
      </cdr:nvSpPr>
      <cdr:spPr>
        <a:xfrm flipV="1">
          <a:off x="1981200" y="1133475"/>
          <a:ext cx="1390650" cy="447675"/>
        </a:xfrm>
        <a:prstGeom prst="straightConnector1">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123825</xdr:rowOff>
    </xdr:from>
    <xdr:to>
      <xdr:col>12</xdr:col>
      <xdr:colOff>581025</xdr:colOff>
      <xdr:row>15</xdr:row>
      <xdr:rowOff>19050</xdr:rowOff>
    </xdr:to>
    <xdr:graphicFrame>
      <xdr:nvGraphicFramePr>
        <xdr:cNvPr id="1" name="2 Gráfico"/>
        <xdr:cNvGraphicFramePr/>
      </xdr:nvGraphicFramePr>
      <xdr:xfrm>
        <a:off x="2847975" y="123825"/>
        <a:ext cx="6315075" cy="4229100"/>
      </xdr:xfrm>
      <a:graphic>
        <a:graphicData uri="http://schemas.openxmlformats.org/drawingml/2006/chart">
          <c:chart xmlns:c="http://schemas.openxmlformats.org/drawingml/2006/chart" r:id="rId1"/>
        </a:graphicData>
      </a:graphic>
    </xdr:graphicFrame>
    <xdr:clientData/>
  </xdr:twoCellAnchor>
  <xdr:twoCellAnchor>
    <xdr:from>
      <xdr:col>3</xdr:col>
      <xdr:colOff>352425</xdr:colOff>
      <xdr:row>16</xdr:row>
      <xdr:rowOff>85725</xdr:rowOff>
    </xdr:from>
    <xdr:to>
      <xdr:col>12</xdr:col>
      <xdr:colOff>542925</xdr:colOff>
      <xdr:row>32</xdr:row>
      <xdr:rowOff>133350</xdr:rowOff>
    </xdr:to>
    <xdr:graphicFrame>
      <xdr:nvGraphicFramePr>
        <xdr:cNvPr id="2" name="6 Gráfico"/>
        <xdr:cNvGraphicFramePr/>
      </xdr:nvGraphicFramePr>
      <xdr:xfrm>
        <a:off x="3038475" y="4610100"/>
        <a:ext cx="6086475" cy="3543300"/>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36</xdr:row>
      <xdr:rowOff>180975</xdr:rowOff>
    </xdr:from>
    <xdr:to>
      <xdr:col>12</xdr:col>
      <xdr:colOff>581025</xdr:colOff>
      <xdr:row>55</xdr:row>
      <xdr:rowOff>133350</xdr:rowOff>
    </xdr:to>
    <xdr:graphicFrame>
      <xdr:nvGraphicFramePr>
        <xdr:cNvPr id="3" name="3 Gráfico"/>
        <xdr:cNvGraphicFramePr/>
      </xdr:nvGraphicFramePr>
      <xdr:xfrm>
        <a:off x="3067050" y="8963025"/>
        <a:ext cx="6096000" cy="4362450"/>
      </xdr:xfrm>
      <a:graphic>
        <a:graphicData uri="http://schemas.openxmlformats.org/drawingml/2006/chart">
          <c:chart xmlns:c="http://schemas.openxmlformats.org/drawingml/2006/chart" r:id="rId3"/>
        </a:graphicData>
      </a:graphic>
    </xdr:graphicFrame>
    <xdr:clientData/>
  </xdr:twoCellAnchor>
  <xdr:twoCellAnchor>
    <xdr:from>
      <xdr:col>4</xdr:col>
      <xdr:colOff>47625</xdr:colOff>
      <xdr:row>58</xdr:row>
      <xdr:rowOff>19050</xdr:rowOff>
    </xdr:from>
    <xdr:to>
      <xdr:col>13</xdr:col>
      <xdr:colOff>266700</xdr:colOff>
      <xdr:row>71</xdr:row>
      <xdr:rowOff>114300</xdr:rowOff>
    </xdr:to>
    <xdr:graphicFrame>
      <xdr:nvGraphicFramePr>
        <xdr:cNvPr id="4" name="6 Gráfico"/>
        <xdr:cNvGraphicFramePr/>
      </xdr:nvGraphicFramePr>
      <xdr:xfrm>
        <a:off x="3343275" y="13782675"/>
        <a:ext cx="6115050" cy="377190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0</xdr:row>
      <xdr:rowOff>0</xdr:rowOff>
    </xdr:from>
    <xdr:to>
      <xdr:col>16</xdr:col>
      <xdr:colOff>66675</xdr:colOff>
      <xdr:row>17</xdr:row>
      <xdr:rowOff>171450</xdr:rowOff>
    </xdr:to>
    <xdr:graphicFrame>
      <xdr:nvGraphicFramePr>
        <xdr:cNvPr id="1" name="4 Gráfico"/>
        <xdr:cNvGraphicFramePr/>
      </xdr:nvGraphicFramePr>
      <xdr:xfrm>
        <a:off x="3038475" y="0"/>
        <a:ext cx="6781800" cy="82010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0.73775</cdr:x>
      <cdr:y>0.01625</cdr:y>
    </cdr:from>
    <cdr:to>
      <cdr:x>0.99425</cdr:x>
      <cdr:y>0.0855</cdr:y>
    </cdr:to>
    <cdr:sp>
      <cdr:nvSpPr>
        <cdr:cNvPr id="1" name="CasellaDiTesto 3"/>
        <cdr:cNvSpPr txBox="1">
          <a:spLocks noChangeArrowheads="1"/>
        </cdr:cNvSpPr>
      </cdr:nvSpPr>
      <cdr:spPr>
        <a:xfrm>
          <a:off x="7915275" y="76200"/>
          <a:ext cx="2752725" cy="361950"/>
        </a:xfrm>
        <a:prstGeom prst="rect">
          <a:avLst/>
        </a:prstGeom>
        <a:noFill/>
        <a:ln w="9525" cmpd="sng">
          <a:noFill/>
        </a:ln>
      </cdr:spPr>
      <cdr:txBody>
        <a:bodyPr vertOverflow="clip" wrap="square" lIns="91440" tIns="45720" rIns="91440" bIns="45720"/>
        <a:p>
          <a:pPr algn="l">
            <a:defRPr/>
          </a:pPr>
          <a:r>
            <a:rPr lang="en-US" cap="none" sz="800" b="0" i="0" u="none" baseline="0">
              <a:solidFill>
                <a:srgbClr val="000000"/>
              </a:solidFill>
              <a:latin typeface="Verdana"/>
              <a:ea typeface="Verdana"/>
              <a:cs typeface="Verdana"/>
            </a:rPr>
            <a:t>Πρώτη φωλιά (</a:t>
          </a:r>
          <a:r>
            <a:rPr lang="en-US" cap="none" sz="800" b="0" i="0" u="none" baseline="0">
              <a:solidFill>
                <a:srgbClr val="000000"/>
              </a:solidFill>
              <a:latin typeface="Verdana"/>
              <a:ea typeface="Verdana"/>
              <a:cs typeface="Verdana"/>
            </a:rPr>
            <a:t>First nest)     25506/2015  
</a:t>
          </a:r>
          <a:r>
            <a:rPr lang="en-US" cap="none" sz="800" b="0" i="0" u="none" baseline="0">
              <a:solidFill>
                <a:srgbClr val="000000"/>
              </a:solidFill>
              <a:latin typeface="Verdana"/>
              <a:ea typeface="Verdana"/>
              <a:cs typeface="Verdana"/>
            </a:rPr>
            <a:t>Τελευταία φωλιά (</a:t>
          </a:r>
          <a:r>
            <a:rPr lang="en-US" cap="none" sz="800" b="0" i="0" u="none" baseline="0">
              <a:solidFill>
                <a:srgbClr val="000000"/>
              </a:solidFill>
              <a:latin typeface="Verdana"/>
              <a:ea typeface="Verdana"/>
              <a:cs typeface="Verdana"/>
            </a:rPr>
            <a:t>Last nest) 06/08/2013</a:t>
          </a:r>
        </a:p>
      </cdr:txBody>
    </cdr:sp>
  </cdr:relSizeAnchor>
  <cdr:relSizeAnchor xmlns:cdr="http://schemas.openxmlformats.org/drawingml/2006/chartDrawing">
    <cdr:from>
      <cdr:x>-0.00475</cdr:x>
      <cdr:y>-0.00825</cdr:y>
    </cdr:from>
    <cdr:to>
      <cdr:x>-0.002</cdr:x>
      <cdr:y>-0.00475</cdr:y>
    </cdr:to>
    <cdr:pic>
      <cdr:nvPicPr>
        <cdr:cNvPr id="2" name="chart"/>
        <cdr:cNvPicPr preferRelativeResize="1">
          <a:picLocks noChangeAspect="1"/>
        </cdr:cNvPicPr>
      </cdr:nvPicPr>
      <cdr:blipFill>
        <a:blip r:embed="rId1"/>
        <a:stretch>
          <a:fillRect/>
        </a:stretch>
      </cdr:blipFill>
      <cdr:spPr>
        <a:xfrm>
          <a:off x="-47624" y="-38099"/>
          <a:ext cx="28575" cy="19050"/>
        </a:xfrm>
        <a:prstGeom prst="rect">
          <a:avLst/>
        </a:prstGeom>
        <a:noFill/>
        <a:ln w="9525" cmpd="sng">
          <a:noFill/>
        </a:ln>
      </cdr:spPr>
    </cdr:pic>
  </cdr:relSizeAnchor>
  <cdr:relSizeAnchor xmlns:cdr="http://schemas.openxmlformats.org/drawingml/2006/chartDrawing">
    <cdr:from>
      <cdr:x>-0.00475</cdr:x>
      <cdr:y>-0.00825</cdr:y>
    </cdr:from>
    <cdr:to>
      <cdr:x>-0.002</cdr:x>
      <cdr:y>-0.00475</cdr:y>
    </cdr:to>
    <cdr:pic>
      <cdr:nvPicPr>
        <cdr:cNvPr id="3" name="chart"/>
        <cdr:cNvPicPr preferRelativeResize="1">
          <a:picLocks noChangeAspect="1"/>
        </cdr:cNvPicPr>
      </cdr:nvPicPr>
      <cdr:blipFill>
        <a:blip r:embed="rId1"/>
        <a:stretch>
          <a:fillRect/>
        </a:stretch>
      </cdr:blipFill>
      <cdr:spPr>
        <a:xfrm>
          <a:off x="-47624" y="-38099"/>
          <a:ext cx="28575" cy="1905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0</xdr:row>
      <xdr:rowOff>47625</xdr:rowOff>
    </xdr:from>
    <xdr:to>
      <xdr:col>22</xdr:col>
      <xdr:colOff>0</xdr:colOff>
      <xdr:row>14</xdr:row>
      <xdr:rowOff>57150</xdr:rowOff>
    </xdr:to>
    <xdr:graphicFrame>
      <xdr:nvGraphicFramePr>
        <xdr:cNvPr id="1" name="2 Gráfico"/>
        <xdr:cNvGraphicFramePr/>
      </xdr:nvGraphicFramePr>
      <xdr:xfrm>
        <a:off x="2676525" y="47625"/>
        <a:ext cx="10734675" cy="52673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cdr:x>
      <cdr:y>0.4995</cdr:y>
    </cdr:from>
    <cdr:to>
      <cdr:x>0.67775</cdr:x>
      <cdr:y>0.56575</cdr:y>
    </cdr:to>
    <cdr:sp>
      <cdr:nvSpPr>
        <cdr:cNvPr id="1" name="Text Box 1"/>
        <cdr:cNvSpPr txBox="1">
          <a:spLocks noChangeArrowheads="1"/>
        </cdr:cNvSpPr>
      </cdr:nvSpPr>
      <cdr:spPr>
        <a:xfrm>
          <a:off x="2476500" y="1409700"/>
          <a:ext cx="200025" cy="190500"/>
        </a:xfrm>
        <a:prstGeom prst="rect">
          <a:avLst/>
        </a:prstGeom>
        <a:noFill/>
        <a:ln w="1" cmpd="sng">
          <a:noFill/>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0</xdr:row>
      <xdr:rowOff>57150</xdr:rowOff>
    </xdr:from>
    <xdr:to>
      <xdr:col>8</xdr:col>
      <xdr:colOff>495300</xdr:colOff>
      <xdr:row>15</xdr:row>
      <xdr:rowOff>28575</xdr:rowOff>
    </xdr:to>
    <xdr:graphicFrame>
      <xdr:nvGraphicFramePr>
        <xdr:cNvPr id="1" name="2 Gráfico"/>
        <xdr:cNvGraphicFramePr/>
      </xdr:nvGraphicFramePr>
      <xdr:xfrm>
        <a:off x="2838450" y="57150"/>
        <a:ext cx="3914775" cy="282892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16</xdr:row>
      <xdr:rowOff>0</xdr:rowOff>
    </xdr:from>
    <xdr:to>
      <xdr:col>8</xdr:col>
      <xdr:colOff>514350</xdr:colOff>
      <xdr:row>30</xdr:row>
      <xdr:rowOff>161925</xdr:rowOff>
    </xdr:to>
    <xdr:graphicFrame>
      <xdr:nvGraphicFramePr>
        <xdr:cNvPr id="2" name="3 Gráfico"/>
        <xdr:cNvGraphicFramePr/>
      </xdr:nvGraphicFramePr>
      <xdr:xfrm>
        <a:off x="2819400" y="3048000"/>
        <a:ext cx="3952875" cy="28289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0</xdr:row>
      <xdr:rowOff>133350</xdr:rowOff>
    </xdr:from>
    <xdr:to>
      <xdr:col>14</xdr:col>
      <xdr:colOff>219075</xdr:colOff>
      <xdr:row>14</xdr:row>
      <xdr:rowOff>161925</xdr:rowOff>
    </xdr:to>
    <xdr:graphicFrame>
      <xdr:nvGraphicFramePr>
        <xdr:cNvPr id="1" name="Chart 1"/>
        <xdr:cNvGraphicFramePr/>
      </xdr:nvGraphicFramePr>
      <xdr:xfrm>
        <a:off x="2781300" y="133350"/>
        <a:ext cx="6953250" cy="2981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xdr:row>
      <xdr:rowOff>133350</xdr:rowOff>
    </xdr:from>
    <xdr:to>
      <xdr:col>27</xdr:col>
      <xdr:colOff>361950</xdr:colOff>
      <xdr:row>32</xdr:row>
      <xdr:rowOff>19050</xdr:rowOff>
    </xdr:to>
    <xdr:graphicFrame>
      <xdr:nvGraphicFramePr>
        <xdr:cNvPr id="1" name="Chart 1"/>
        <xdr:cNvGraphicFramePr/>
      </xdr:nvGraphicFramePr>
      <xdr:xfrm>
        <a:off x="3590925" y="371475"/>
        <a:ext cx="15173325" cy="7267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266700</xdr:rowOff>
    </xdr:from>
    <xdr:to>
      <xdr:col>13</xdr:col>
      <xdr:colOff>561975</xdr:colOff>
      <xdr:row>15</xdr:row>
      <xdr:rowOff>85725</xdr:rowOff>
    </xdr:to>
    <xdr:graphicFrame>
      <xdr:nvGraphicFramePr>
        <xdr:cNvPr id="1" name="2 Gráfico"/>
        <xdr:cNvGraphicFramePr/>
      </xdr:nvGraphicFramePr>
      <xdr:xfrm>
        <a:off x="1485900" y="266700"/>
        <a:ext cx="7096125" cy="3276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xdr:row>
      <xdr:rowOff>0</xdr:rowOff>
    </xdr:from>
    <xdr:to>
      <xdr:col>32</xdr:col>
      <xdr:colOff>361950</xdr:colOff>
      <xdr:row>27</xdr:row>
      <xdr:rowOff>123825</xdr:rowOff>
    </xdr:to>
    <xdr:graphicFrame>
      <xdr:nvGraphicFramePr>
        <xdr:cNvPr id="1" name="2 Gráfico"/>
        <xdr:cNvGraphicFramePr/>
      </xdr:nvGraphicFramePr>
      <xdr:xfrm>
        <a:off x="2371725" y="552450"/>
        <a:ext cx="17497425" cy="5324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2</xdr:row>
      <xdr:rowOff>161925</xdr:rowOff>
    </xdr:from>
    <xdr:to>
      <xdr:col>23</xdr:col>
      <xdr:colOff>257175</xdr:colOff>
      <xdr:row>17</xdr:row>
      <xdr:rowOff>142875</xdr:rowOff>
    </xdr:to>
    <xdr:graphicFrame>
      <xdr:nvGraphicFramePr>
        <xdr:cNvPr id="1" name="1 Gráfico"/>
        <xdr:cNvGraphicFramePr/>
      </xdr:nvGraphicFramePr>
      <xdr:xfrm>
        <a:off x="3790950" y="1057275"/>
        <a:ext cx="11420475" cy="2981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0</xdr:row>
      <xdr:rowOff>666750</xdr:rowOff>
    </xdr:from>
    <xdr:to>
      <xdr:col>19</xdr:col>
      <xdr:colOff>590550</xdr:colOff>
      <xdr:row>19</xdr:row>
      <xdr:rowOff>123825</xdr:rowOff>
    </xdr:to>
    <xdr:graphicFrame>
      <xdr:nvGraphicFramePr>
        <xdr:cNvPr id="1" name="2 Gráfico"/>
        <xdr:cNvGraphicFramePr/>
      </xdr:nvGraphicFramePr>
      <xdr:xfrm>
        <a:off x="2647950" y="666750"/>
        <a:ext cx="9858375" cy="4010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0</xdr:row>
      <xdr:rowOff>1076325</xdr:rowOff>
    </xdr:from>
    <xdr:to>
      <xdr:col>19</xdr:col>
      <xdr:colOff>542925</xdr:colOff>
      <xdr:row>17</xdr:row>
      <xdr:rowOff>9525</xdr:rowOff>
    </xdr:to>
    <xdr:graphicFrame>
      <xdr:nvGraphicFramePr>
        <xdr:cNvPr id="1" name="1 Gráfico"/>
        <xdr:cNvGraphicFramePr/>
      </xdr:nvGraphicFramePr>
      <xdr:xfrm>
        <a:off x="2438400" y="1076325"/>
        <a:ext cx="9686925" cy="3848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1047750</xdr:colOff>
      <xdr:row>0</xdr:row>
      <xdr:rowOff>647700</xdr:rowOff>
    </xdr:from>
    <xdr:to>
      <xdr:col>25</xdr:col>
      <xdr:colOff>190500</xdr:colOff>
      <xdr:row>22</xdr:row>
      <xdr:rowOff>123825</xdr:rowOff>
    </xdr:to>
    <xdr:graphicFrame>
      <xdr:nvGraphicFramePr>
        <xdr:cNvPr id="1" name="1 Gráfico"/>
        <xdr:cNvGraphicFramePr/>
      </xdr:nvGraphicFramePr>
      <xdr:xfrm>
        <a:off x="1047750" y="647700"/>
        <a:ext cx="14820900" cy="101441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523875</xdr:rowOff>
    </xdr:from>
    <xdr:to>
      <xdr:col>24</xdr:col>
      <xdr:colOff>371475</xdr:colOff>
      <xdr:row>19</xdr:row>
      <xdr:rowOff>152400</xdr:rowOff>
    </xdr:to>
    <xdr:graphicFrame>
      <xdr:nvGraphicFramePr>
        <xdr:cNvPr id="1" name="1 Gráfico"/>
        <xdr:cNvGraphicFramePr/>
      </xdr:nvGraphicFramePr>
      <xdr:xfrm>
        <a:off x="2257425" y="523875"/>
        <a:ext cx="13011150" cy="4371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For%20Katelios%20Group\KATELIOS%20GROUP%20NESTING%202018\Incubation%20Data%20for%202018%20alters(version%202).xls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ΠΩΑΣΗΣ - INCUBATION"/>
      <sheetName val="Complete Data"/>
      <sheetName val="Incubation Raw Data"/>
    </sheetNames>
    <sheetDataSet>
      <sheetData sheetId="0">
        <row r="1">
          <cell r="D1" t="str">
            <v>Incubation Raw</v>
          </cell>
        </row>
        <row r="2">
          <cell r="D2">
            <v>47</v>
          </cell>
        </row>
        <row r="3">
          <cell r="D3">
            <v>47</v>
          </cell>
        </row>
        <row r="4">
          <cell r="D4">
            <v>48</v>
          </cell>
        </row>
        <row r="5">
          <cell r="D5">
            <v>48</v>
          </cell>
        </row>
        <row r="6">
          <cell r="D6">
            <v>49</v>
          </cell>
        </row>
        <row r="7">
          <cell r="D7">
            <v>50</v>
          </cell>
        </row>
        <row r="8">
          <cell r="D8">
            <v>50</v>
          </cell>
        </row>
        <row r="9">
          <cell r="D9">
            <v>50</v>
          </cell>
        </row>
        <row r="10">
          <cell r="D10">
            <v>51</v>
          </cell>
        </row>
        <row r="11">
          <cell r="D11">
            <v>51</v>
          </cell>
        </row>
        <row r="12">
          <cell r="D12">
            <v>52</v>
          </cell>
        </row>
        <row r="13">
          <cell r="D13">
            <v>52</v>
          </cell>
        </row>
        <row r="14">
          <cell r="D14">
            <v>52</v>
          </cell>
        </row>
        <row r="15">
          <cell r="D15">
            <v>52</v>
          </cell>
        </row>
        <row r="16">
          <cell r="D16">
            <v>52</v>
          </cell>
        </row>
        <row r="17">
          <cell r="D17">
            <v>53</v>
          </cell>
        </row>
        <row r="18">
          <cell r="D18">
            <v>53</v>
          </cell>
        </row>
        <row r="19">
          <cell r="D19">
            <v>53</v>
          </cell>
        </row>
        <row r="20">
          <cell r="D20">
            <v>53</v>
          </cell>
        </row>
        <row r="21">
          <cell r="D21">
            <v>53</v>
          </cell>
        </row>
        <row r="22">
          <cell r="D22">
            <v>53</v>
          </cell>
        </row>
        <row r="23">
          <cell r="D23">
            <v>53</v>
          </cell>
        </row>
        <row r="24">
          <cell r="D24">
            <v>53</v>
          </cell>
        </row>
        <row r="25">
          <cell r="D25">
            <v>53</v>
          </cell>
        </row>
        <row r="26">
          <cell r="D26">
            <v>53</v>
          </cell>
        </row>
        <row r="27">
          <cell r="D27">
            <v>53</v>
          </cell>
        </row>
        <row r="28">
          <cell r="D28">
            <v>53</v>
          </cell>
        </row>
        <row r="29">
          <cell r="D29">
            <v>53</v>
          </cell>
        </row>
        <row r="30">
          <cell r="D30">
            <v>53</v>
          </cell>
        </row>
        <row r="31">
          <cell r="D31">
            <v>53</v>
          </cell>
        </row>
        <row r="32">
          <cell r="D32">
            <v>53</v>
          </cell>
        </row>
        <row r="33">
          <cell r="D33">
            <v>53</v>
          </cell>
        </row>
        <row r="34">
          <cell r="D34">
            <v>53</v>
          </cell>
        </row>
        <row r="35">
          <cell r="D35">
            <v>53</v>
          </cell>
        </row>
        <row r="36">
          <cell r="D36">
            <v>53</v>
          </cell>
        </row>
        <row r="37">
          <cell r="D37">
            <v>53</v>
          </cell>
        </row>
        <row r="38">
          <cell r="D38">
            <v>53</v>
          </cell>
        </row>
        <row r="39">
          <cell r="D39">
            <v>53</v>
          </cell>
        </row>
        <row r="40">
          <cell r="D40">
            <v>53</v>
          </cell>
        </row>
        <row r="41">
          <cell r="D41">
            <v>53</v>
          </cell>
        </row>
        <row r="42">
          <cell r="D42">
            <v>55</v>
          </cell>
        </row>
        <row r="43">
          <cell r="D43">
            <v>55</v>
          </cell>
        </row>
        <row r="44">
          <cell r="D44">
            <v>55</v>
          </cell>
        </row>
        <row r="45">
          <cell r="D45">
            <v>56</v>
          </cell>
        </row>
        <row r="46">
          <cell r="D46">
            <v>57</v>
          </cell>
        </row>
        <row r="47">
          <cell r="D47">
            <v>57</v>
          </cell>
        </row>
        <row r="48">
          <cell r="D48">
            <v>57</v>
          </cell>
        </row>
        <row r="49">
          <cell r="D49">
            <v>58</v>
          </cell>
        </row>
        <row r="50">
          <cell r="D50">
            <v>58</v>
          </cell>
        </row>
        <row r="51">
          <cell r="D51">
            <v>59</v>
          </cell>
        </row>
        <row r="52">
          <cell r="D52">
            <v>59</v>
          </cell>
        </row>
        <row r="53">
          <cell r="D53">
            <v>60</v>
          </cell>
        </row>
        <row r="54">
          <cell r="D54">
            <v>61</v>
          </cell>
        </row>
        <row r="55">
          <cell r="D55">
            <v>62</v>
          </cell>
        </row>
        <row r="56">
          <cell r="D56">
            <v>64</v>
          </cell>
        </row>
        <row r="57">
          <cell r="D57">
            <v>64</v>
          </cell>
        </row>
        <row r="58">
          <cell r="D58">
            <v>66</v>
          </cell>
        </row>
        <row r="59">
          <cell r="D59">
            <v>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108"/>
  <sheetViews>
    <sheetView zoomScale="66" zoomScaleNormal="66" zoomScalePageLayoutView="0" workbookViewId="0" topLeftCell="A1">
      <pane ySplit="1" topLeftCell="A47" activePane="bottomLeft" state="frozen"/>
      <selection pane="topLeft" activeCell="A1" sqref="A1"/>
      <selection pane="bottomLeft" activeCell="AF5" sqref="AF5"/>
    </sheetView>
  </sheetViews>
  <sheetFormatPr defaultColWidth="9.140625" defaultRowHeight="15"/>
  <cols>
    <col min="1" max="1" width="15.00390625" style="97" customWidth="1"/>
    <col min="2" max="2" width="13.00390625" style="97" customWidth="1"/>
    <col min="3" max="3" width="13.57421875" style="97" customWidth="1"/>
    <col min="4" max="4" width="14.28125" style="97" customWidth="1"/>
    <col min="5" max="5" width="11.421875" style="97" customWidth="1"/>
    <col min="6" max="6" width="11.7109375" style="97" customWidth="1"/>
    <col min="7" max="8" width="9.140625" style="97" customWidth="1"/>
    <col min="9" max="9" width="11.00390625" style="97" customWidth="1"/>
    <col min="10" max="10" width="10.7109375" style="97" customWidth="1"/>
    <col min="11" max="11" width="8.28125" style="97" customWidth="1"/>
    <col min="12" max="12" width="10.00390625" style="97" customWidth="1"/>
    <col min="13" max="13" width="10.8515625" style="97" customWidth="1"/>
    <col min="14" max="14" width="11.421875" style="97" customWidth="1"/>
    <col min="15" max="15" width="14.00390625" style="97" customWidth="1"/>
    <col min="16" max="16" width="15.28125" style="97" customWidth="1"/>
    <col min="17" max="17" width="11.8515625" style="97" customWidth="1"/>
    <col min="18" max="18" width="10.57421875" style="97" customWidth="1"/>
    <col min="19" max="19" width="11.00390625" style="97" customWidth="1"/>
    <col min="20" max="20" width="11.57421875" style="97" bestFit="1" customWidth="1"/>
    <col min="21" max="21" width="10.8515625" style="97" customWidth="1"/>
    <col min="22" max="22" width="11.7109375" style="97" customWidth="1"/>
    <col min="23" max="23" width="14.421875" style="97" customWidth="1"/>
    <col min="24" max="25" width="9.140625" style="97" customWidth="1"/>
    <col min="26" max="26" width="11.57421875" style="97" customWidth="1"/>
    <col min="27" max="27" width="15.140625" style="97" customWidth="1"/>
    <col min="28" max="28" width="14.8515625" style="97" customWidth="1"/>
    <col min="29" max="29" width="14.421875" style="97" customWidth="1"/>
    <col min="30" max="30" width="16.28125" style="97" customWidth="1"/>
    <col min="31" max="31" width="15.140625" style="97" customWidth="1"/>
    <col min="32" max="32" width="16.7109375" style="97" customWidth="1"/>
    <col min="33" max="33" width="17.57421875" style="97" customWidth="1"/>
    <col min="34" max="34" width="15.7109375" style="97" customWidth="1"/>
    <col min="35" max="35" width="19.7109375" style="97" customWidth="1"/>
    <col min="36" max="37" width="18.7109375" style="97" customWidth="1"/>
    <col min="38" max="38" width="20.7109375" style="97" customWidth="1"/>
    <col min="39" max="39" width="19.140625" style="97" customWidth="1"/>
    <col min="40" max="40" width="15.7109375" style="97" customWidth="1"/>
    <col min="41" max="41" width="20.57421875" style="97" customWidth="1"/>
    <col min="42" max="42" width="19.140625" style="97" customWidth="1"/>
    <col min="43" max="43" width="15.8515625" style="97" customWidth="1"/>
    <col min="44" max="44" width="21.57421875" style="97" customWidth="1"/>
    <col min="45" max="45" width="18.28125" style="97" customWidth="1"/>
    <col min="46" max="46" width="15.421875" style="97" customWidth="1"/>
    <col min="47" max="47" width="21.00390625" style="97" customWidth="1"/>
    <col min="48" max="48" width="19.140625" style="97" customWidth="1"/>
    <col min="49" max="49" width="16.57421875" style="97" customWidth="1"/>
    <col min="50" max="50" width="21.421875" style="97" customWidth="1"/>
    <col min="51" max="51" width="17.7109375" style="97" customWidth="1"/>
    <col min="52" max="52" width="15.421875" style="97" customWidth="1"/>
    <col min="53" max="53" width="20.7109375" style="97" customWidth="1"/>
    <col min="54" max="54" width="17.8515625" style="97" customWidth="1"/>
    <col min="55" max="55" width="15.421875" style="97" customWidth="1"/>
    <col min="56" max="56" width="22.28125" style="97" customWidth="1"/>
    <col min="57" max="57" width="17.140625" style="97" customWidth="1"/>
    <col min="58" max="58" width="16.421875" style="97" customWidth="1"/>
    <col min="59" max="16384" width="9.140625" style="97" customWidth="1"/>
  </cols>
  <sheetData>
    <row r="1" spans="1:50" s="155" customFormat="1" ht="18" customHeight="1">
      <c r="A1" s="280" t="s">
        <v>355</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79" t="s">
        <v>533</v>
      </c>
      <c r="AD1" s="279"/>
      <c r="AE1" s="279"/>
      <c r="AF1" s="279"/>
      <c r="AG1" s="279"/>
      <c r="AH1" s="279"/>
      <c r="AI1" s="279"/>
      <c r="AJ1" s="279"/>
      <c r="AK1" s="279"/>
      <c r="AL1" s="279"/>
      <c r="AM1" s="279"/>
      <c r="AN1" s="279"/>
      <c r="AO1" s="279"/>
      <c r="AP1" s="279"/>
      <c r="AQ1" s="279"/>
      <c r="AR1" s="279"/>
      <c r="AS1" s="279"/>
      <c r="AT1" s="279"/>
      <c r="AU1" s="279"/>
      <c r="AV1" s="279"/>
      <c r="AW1" s="279"/>
      <c r="AX1" s="279"/>
    </row>
    <row r="2" spans="1:50" s="155" customFormat="1" ht="18" customHeight="1">
      <c r="A2" s="281" t="s">
        <v>194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6" t="s">
        <v>534</v>
      </c>
      <c r="AD2" s="287"/>
      <c r="AE2" s="287"/>
      <c r="AF2" s="287"/>
      <c r="AG2" s="288"/>
      <c r="AH2" s="180"/>
      <c r="AI2" s="180"/>
      <c r="AJ2" s="180"/>
      <c r="AK2" s="180"/>
      <c r="AL2" s="180"/>
      <c r="AM2" s="180"/>
      <c r="AN2" s="180"/>
      <c r="AO2" s="180"/>
      <c r="AP2" s="180"/>
      <c r="AQ2" s="180"/>
      <c r="AR2" s="180"/>
      <c r="AS2" s="180"/>
      <c r="AT2" s="180"/>
      <c r="AU2" s="180"/>
      <c r="AV2" s="180"/>
      <c r="AW2" s="180"/>
      <c r="AX2" s="180"/>
    </row>
    <row r="3" spans="1:50" s="155" customFormat="1" ht="40.5" customHeight="1">
      <c r="A3" s="181"/>
      <c r="B3" s="182"/>
      <c r="C3" s="182"/>
      <c r="D3" s="183"/>
      <c r="E3" s="182"/>
      <c r="F3" s="182"/>
      <c r="G3" s="183"/>
      <c r="H3" s="182"/>
      <c r="I3" s="182"/>
      <c r="J3" s="182"/>
      <c r="K3" s="182"/>
      <c r="L3" s="182"/>
      <c r="M3" s="182"/>
      <c r="N3" s="182"/>
      <c r="O3" s="184"/>
      <c r="P3" s="184"/>
      <c r="Q3" s="184"/>
      <c r="R3" s="184"/>
      <c r="S3" s="282" t="s">
        <v>416</v>
      </c>
      <c r="T3" s="283"/>
      <c r="U3" s="283"/>
      <c r="V3" s="283"/>
      <c r="W3" s="283"/>
      <c r="X3" s="283"/>
      <c r="Y3" s="283"/>
      <c r="Z3" s="283"/>
      <c r="AA3" s="283"/>
      <c r="AB3" s="283"/>
      <c r="AC3" s="186"/>
      <c r="AD3" s="187"/>
      <c r="AE3" s="188"/>
      <c r="AF3" s="189"/>
      <c r="AG3" s="190"/>
      <c r="AH3" s="191"/>
      <c r="AI3" s="189"/>
      <c r="AJ3" s="180"/>
      <c r="AK3" s="192"/>
      <c r="AL3" s="193"/>
      <c r="AM3" s="193"/>
      <c r="AN3" s="192"/>
      <c r="AO3" s="193"/>
      <c r="AP3" s="180"/>
      <c r="AQ3" s="191"/>
      <c r="AR3" s="180"/>
      <c r="AS3" s="180"/>
      <c r="AT3" s="191"/>
      <c r="AU3" s="180"/>
      <c r="AV3" s="180"/>
      <c r="AW3" s="180"/>
      <c r="AX3" s="180"/>
    </row>
    <row r="4" spans="1:50" s="155" customFormat="1" ht="53.25" customHeight="1">
      <c r="A4" s="194" t="s">
        <v>203</v>
      </c>
      <c r="B4" s="194"/>
      <c r="C4" s="194"/>
      <c r="D4" s="194"/>
      <c r="E4" s="194"/>
      <c r="F4" s="194"/>
      <c r="G4" s="194"/>
      <c r="H4" s="194"/>
      <c r="I4" s="194"/>
      <c r="J4" s="194"/>
      <c r="K4" s="194"/>
      <c r="L4" s="194"/>
      <c r="M4" s="194"/>
      <c r="N4" s="194"/>
      <c r="O4" s="194"/>
      <c r="P4" s="194"/>
      <c r="Q4" s="194"/>
      <c r="R4" s="194"/>
      <c r="S4" s="195"/>
      <c r="T4" s="274" t="s">
        <v>417</v>
      </c>
      <c r="U4" s="274"/>
      <c r="V4" s="274"/>
      <c r="W4" s="275"/>
      <c r="X4" s="275"/>
      <c r="Y4" s="275"/>
      <c r="Z4" s="277" t="s">
        <v>418</v>
      </c>
      <c r="AA4" s="278"/>
      <c r="AB4" s="278"/>
      <c r="AC4" s="198"/>
      <c r="AD4" s="187"/>
      <c r="AE4" s="188"/>
      <c r="AF4" s="189"/>
      <c r="AG4" s="190"/>
      <c r="AH4" s="191"/>
      <c r="AI4" s="189"/>
      <c r="AJ4" s="180"/>
      <c r="AK4" s="192"/>
      <c r="AL4" s="193"/>
      <c r="AM4" s="193"/>
      <c r="AN4" s="192"/>
      <c r="AO4" s="193"/>
      <c r="AP4" s="180"/>
      <c r="AQ4" s="191"/>
      <c r="AR4" s="180"/>
      <c r="AS4" s="180"/>
      <c r="AT4" s="191"/>
      <c r="AU4" s="180"/>
      <c r="AV4" s="180"/>
      <c r="AW4" s="180"/>
      <c r="AX4" s="180"/>
    </row>
    <row r="5" spans="1:50" s="205" customFormat="1" ht="115.5" customHeight="1">
      <c r="A5" s="199" t="s">
        <v>0</v>
      </c>
      <c r="B5" s="199" t="s">
        <v>1</v>
      </c>
      <c r="C5" s="199" t="s">
        <v>2</v>
      </c>
      <c r="D5" s="178" t="s">
        <v>3</v>
      </c>
      <c r="E5" s="199"/>
      <c r="F5" s="199"/>
      <c r="G5" s="179" t="s">
        <v>604</v>
      </c>
      <c r="H5" s="199" t="s">
        <v>4</v>
      </c>
      <c r="I5" s="199" t="s">
        <v>5</v>
      </c>
      <c r="J5" s="199" t="s">
        <v>6</v>
      </c>
      <c r="K5" s="199" t="s">
        <v>7</v>
      </c>
      <c r="L5" s="199" t="s">
        <v>8</v>
      </c>
      <c r="M5" s="199" t="s">
        <v>9</v>
      </c>
      <c r="N5" s="199" t="s">
        <v>10</v>
      </c>
      <c r="O5" s="200" t="s">
        <v>21</v>
      </c>
      <c r="P5" s="200" t="s">
        <v>22</v>
      </c>
      <c r="Q5" s="200" t="s">
        <v>23</v>
      </c>
      <c r="R5" s="200" t="s">
        <v>535</v>
      </c>
      <c r="S5" s="185"/>
      <c r="T5" s="196"/>
      <c r="U5" s="289" t="s">
        <v>419</v>
      </c>
      <c r="V5" s="289"/>
      <c r="W5" s="289"/>
      <c r="X5" s="284" t="s">
        <v>420</v>
      </c>
      <c r="Y5" s="284"/>
      <c r="Z5" s="197"/>
      <c r="AA5" s="201"/>
      <c r="AB5" s="201"/>
      <c r="AC5" s="201"/>
      <c r="AD5" s="202" t="s">
        <v>28</v>
      </c>
      <c r="AE5" s="203" t="s">
        <v>29</v>
      </c>
      <c r="AF5" s="203" t="s">
        <v>30</v>
      </c>
      <c r="AG5" s="202" t="s">
        <v>31</v>
      </c>
      <c r="AH5" s="203" t="s">
        <v>29</v>
      </c>
      <c r="AI5" s="204" t="s">
        <v>32</v>
      </c>
      <c r="AJ5" s="202" t="s">
        <v>33</v>
      </c>
      <c r="AK5" s="204" t="s">
        <v>29</v>
      </c>
      <c r="AL5" s="204" t="s">
        <v>32</v>
      </c>
      <c r="AM5" s="202" t="s">
        <v>34</v>
      </c>
      <c r="AN5" s="204" t="s">
        <v>29</v>
      </c>
      <c r="AO5" s="204" t="s">
        <v>32</v>
      </c>
      <c r="AP5" s="202" t="s">
        <v>35</v>
      </c>
      <c r="AQ5" s="204" t="s">
        <v>29</v>
      </c>
      <c r="AR5" s="204" t="s">
        <v>32</v>
      </c>
      <c r="AS5" s="202" t="s">
        <v>36</v>
      </c>
      <c r="AT5" s="204" t="s">
        <v>29</v>
      </c>
      <c r="AU5" s="204" t="s">
        <v>32</v>
      </c>
      <c r="AV5" s="202" t="s">
        <v>36</v>
      </c>
      <c r="AW5" s="204" t="s">
        <v>29</v>
      </c>
      <c r="AX5" s="204" t="s">
        <v>32</v>
      </c>
    </row>
    <row r="6" spans="1:52" s="3" customFormat="1" ht="110.25">
      <c r="A6" s="199" t="s">
        <v>11</v>
      </c>
      <c r="B6" s="199" t="s">
        <v>12</v>
      </c>
      <c r="C6" s="199" t="s">
        <v>13</v>
      </c>
      <c r="D6" s="206" t="s">
        <v>14</v>
      </c>
      <c r="E6" s="199" t="s">
        <v>190</v>
      </c>
      <c r="F6" s="199" t="s">
        <v>191</v>
      </c>
      <c r="G6" s="199" t="s">
        <v>60</v>
      </c>
      <c r="H6" s="207" t="s">
        <v>16</v>
      </c>
      <c r="I6" s="199" t="s">
        <v>61</v>
      </c>
      <c r="J6" s="199" t="s">
        <v>15</v>
      </c>
      <c r="K6" s="199" t="s">
        <v>17</v>
      </c>
      <c r="L6" s="199" t="s">
        <v>18</v>
      </c>
      <c r="M6" s="199" t="s">
        <v>19</v>
      </c>
      <c r="N6" s="199" t="s">
        <v>20</v>
      </c>
      <c r="O6" s="200" t="s">
        <v>24</v>
      </c>
      <c r="P6" s="200" t="s">
        <v>25</v>
      </c>
      <c r="Q6" s="200" t="s">
        <v>26</v>
      </c>
      <c r="R6" s="200" t="s">
        <v>27</v>
      </c>
      <c r="S6" s="208" t="s">
        <v>421</v>
      </c>
      <c r="T6" s="196" t="s">
        <v>421</v>
      </c>
      <c r="U6" s="209" t="s">
        <v>421</v>
      </c>
      <c r="V6" s="210" t="s">
        <v>422</v>
      </c>
      <c r="W6" s="210" t="s">
        <v>423</v>
      </c>
      <c r="X6" s="290" t="s">
        <v>421</v>
      </c>
      <c r="Y6" s="290"/>
      <c r="Z6" s="211" t="s">
        <v>421</v>
      </c>
      <c r="AA6" s="212" t="s">
        <v>440</v>
      </c>
      <c r="AB6" s="212" t="s">
        <v>439</v>
      </c>
      <c r="AC6" s="153" t="s">
        <v>37</v>
      </c>
      <c r="AD6" s="202" t="s">
        <v>38</v>
      </c>
      <c r="AE6" s="203" t="s">
        <v>39</v>
      </c>
      <c r="AF6" s="203" t="s">
        <v>40</v>
      </c>
      <c r="AG6" s="202" t="s">
        <v>41</v>
      </c>
      <c r="AH6" s="203" t="s">
        <v>39</v>
      </c>
      <c r="AI6" s="204" t="s">
        <v>42</v>
      </c>
      <c r="AJ6" s="202" t="s">
        <v>43</v>
      </c>
      <c r="AK6" s="204" t="s">
        <v>39</v>
      </c>
      <c r="AL6" s="204" t="s">
        <v>42</v>
      </c>
      <c r="AM6" s="202" t="s">
        <v>44</v>
      </c>
      <c r="AN6" s="204" t="s">
        <v>39</v>
      </c>
      <c r="AO6" s="204" t="s">
        <v>42</v>
      </c>
      <c r="AP6" s="202" t="s">
        <v>45</v>
      </c>
      <c r="AQ6" s="204" t="s">
        <v>39</v>
      </c>
      <c r="AR6" s="204" t="s">
        <v>42</v>
      </c>
      <c r="AS6" s="202" t="s">
        <v>46</v>
      </c>
      <c r="AT6" s="204" t="s">
        <v>39</v>
      </c>
      <c r="AU6" s="204" t="s">
        <v>42</v>
      </c>
      <c r="AV6" s="202" t="s">
        <v>64</v>
      </c>
      <c r="AW6" s="204" t="s">
        <v>39</v>
      </c>
      <c r="AX6" s="204" t="s">
        <v>42</v>
      </c>
      <c r="AY6" s="204" t="s">
        <v>40</v>
      </c>
      <c r="AZ6" s="213"/>
    </row>
    <row r="7" spans="1:51" s="234" customFormat="1" ht="15.75">
      <c r="A7" s="231" t="s">
        <v>536</v>
      </c>
      <c r="B7" s="231" t="s">
        <v>63</v>
      </c>
      <c r="C7" s="231" t="s">
        <v>134</v>
      </c>
      <c r="D7" s="232">
        <v>43245</v>
      </c>
      <c r="E7" s="231">
        <v>10.66</v>
      </c>
      <c r="F7" s="231">
        <v>63</v>
      </c>
      <c r="G7" s="231" t="s">
        <v>63</v>
      </c>
      <c r="H7" s="231" t="s">
        <v>63</v>
      </c>
      <c r="I7" s="231" t="s">
        <v>63</v>
      </c>
      <c r="J7" s="231" t="s">
        <v>63</v>
      </c>
      <c r="K7" s="231" t="s">
        <v>63</v>
      </c>
      <c r="L7" s="231" t="s">
        <v>63</v>
      </c>
      <c r="M7" s="231" t="s">
        <v>63</v>
      </c>
      <c r="N7" s="231" t="s">
        <v>63</v>
      </c>
      <c r="O7" s="231" t="s">
        <v>63</v>
      </c>
      <c r="P7" s="231" t="s">
        <v>63</v>
      </c>
      <c r="Q7" s="231" t="s">
        <v>63</v>
      </c>
      <c r="R7" s="231" t="s">
        <v>63</v>
      </c>
      <c r="S7" s="231">
        <v>96</v>
      </c>
      <c r="T7" s="231">
        <v>54</v>
      </c>
      <c r="U7" s="231">
        <v>52</v>
      </c>
      <c r="V7" s="231">
        <v>52</v>
      </c>
      <c r="W7" s="231">
        <v>0</v>
      </c>
      <c r="X7" s="285">
        <v>2</v>
      </c>
      <c r="Y7" s="285"/>
      <c r="Z7" s="231">
        <v>42</v>
      </c>
      <c r="AA7" s="231">
        <v>41</v>
      </c>
      <c r="AB7" s="231">
        <v>1</v>
      </c>
      <c r="AC7" s="232">
        <v>43314</v>
      </c>
      <c r="AD7" s="232">
        <v>43312</v>
      </c>
      <c r="AE7" s="231">
        <v>40</v>
      </c>
      <c r="AF7" s="233">
        <v>59</v>
      </c>
      <c r="AG7" s="231"/>
      <c r="AH7" s="231"/>
      <c r="AI7" s="231"/>
      <c r="AJ7" s="231"/>
      <c r="AK7" s="231"/>
      <c r="AL7" s="231"/>
      <c r="AM7" s="231"/>
      <c r="AN7" s="231"/>
      <c r="AO7" s="231"/>
      <c r="AP7" s="231"/>
      <c r="AQ7" s="231"/>
      <c r="AR7" s="231"/>
      <c r="AS7" s="231"/>
      <c r="AT7" s="231"/>
      <c r="AU7" s="231"/>
      <c r="AV7" s="231"/>
      <c r="AW7" s="231"/>
      <c r="AX7" s="231"/>
      <c r="AY7" s="233">
        <v>59</v>
      </c>
    </row>
    <row r="8" spans="1:51" s="234" customFormat="1" ht="13.5" customHeight="1">
      <c r="A8" s="231" t="s">
        <v>537</v>
      </c>
      <c r="B8" s="231" t="s">
        <v>63</v>
      </c>
      <c r="C8" s="231" t="s">
        <v>185</v>
      </c>
      <c r="D8" s="232">
        <v>43247</v>
      </c>
      <c r="E8" s="231">
        <v>15.5</v>
      </c>
      <c r="F8" s="231">
        <v>67</v>
      </c>
      <c r="G8" s="235" t="s">
        <v>63</v>
      </c>
      <c r="H8" s="235" t="s">
        <v>63</v>
      </c>
      <c r="I8" s="235" t="s">
        <v>63</v>
      </c>
      <c r="J8" s="235" t="s">
        <v>63</v>
      </c>
      <c r="K8" s="235" t="s">
        <v>63</v>
      </c>
      <c r="L8" s="235" t="s">
        <v>63</v>
      </c>
      <c r="M8" s="235" t="s">
        <v>63</v>
      </c>
      <c r="N8" s="235" t="s">
        <v>63</v>
      </c>
      <c r="O8" s="235" t="s">
        <v>63</v>
      </c>
      <c r="P8" s="235" t="s">
        <v>63</v>
      </c>
      <c r="Q8" s="235" t="s">
        <v>63</v>
      </c>
      <c r="R8" s="235" t="s">
        <v>63</v>
      </c>
      <c r="S8" s="231">
        <v>112</v>
      </c>
      <c r="T8" s="231">
        <v>104</v>
      </c>
      <c r="U8" s="231">
        <v>95</v>
      </c>
      <c r="V8" s="231">
        <v>95</v>
      </c>
      <c r="W8" s="231">
        <v>0</v>
      </c>
      <c r="X8" s="285">
        <v>9</v>
      </c>
      <c r="Y8" s="285"/>
      <c r="Z8" s="231">
        <f>AA8+AB8</f>
        <v>8</v>
      </c>
      <c r="AA8" s="231">
        <v>4</v>
      </c>
      <c r="AB8" s="231">
        <v>4</v>
      </c>
      <c r="AC8" s="232">
        <v>43314</v>
      </c>
      <c r="AD8" s="232">
        <v>43311</v>
      </c>
      <c r="AE8" s="231">
        <v>79</v>
      </c>
      <c r="AF8" s="233">
        <v>53</v>
      </c>
      <c r="AG8" s="232">
        <v>43313</v>
      </c>
      <c r="AH8" s="231">
        <v>14</v>
      </c>
      <c r="AI8" s="231" t="s">
        <v>411</v>
      </c>
      <c r="AJ8" s="232">
        <v>43314</v>
      </c>
      <c r="AK8" s="231">
        <v>1</v>
      </c>
      <c r="AL8" s="231" t="s">
        <v>411</v>
      </c>
      <c r="AM8" s="231"/>
      <c r="AN8" s="231"/>
      <c r="AO8" s="231"/>
      <c r="AP8" s="231"/>
      <c r="AQ8" s="231"/>
      <c r="AR8" s="231"/>
      <c r="AS8" s="231"/>
      <c r="AT8" s="231"/>
      <c r="AU8" s="231"/>
      <c r="AV8" s="231"/>
      <c r="AW8" s="231"/>
      <c r="AX8" s="231"/>
      <c r="AY8" s="233">
        <v>53</v>
      </c>
    </row>
    <row r="9" spans="1:51" s="234" customFormat="1" ht="15.75">
      <c r="A9" s="231" t="s">
        <v>538</v>
      </c>
      <c r="B9" s="231" t="s">
        <v>63</v>
      </c>
      <c r="C9" s="231" t="s">
        <v>353</v>
      </c>
      <c r="D9" s="236">
        <v>43248</v>
      </c>
      <c r="E9" s="231" t="s">
        <v>429</v>
      </c>
      <c r="F9" s="231" t="s">
        <v>429</v>
      </c>
      <c r="G9" s="231" t="s">
        <v>429</v>
      </c>
      <c r="H9" s="231" t="s">
        <v>429</v>
      </c>
      <c r="I9" s="231" t="s">
        <v>429</v>
      </c>
      <c r="J9" s="231" t="s">
        <v>429</v>
      </c>
      <c r="K9" s="231" t="s">
        <v>429</v>
      </c>
      <c r="L9" s="231" t="s">
        <v>429</v>
      </c>
      <c r="M9" s="231" t="s">
        <v>429</v>
      </c>
      <c r="N9" s="231" t="s">
        <v>429</v>
      </c>
      <c r="O9" s="231" t="s">
        <v>429</v>
      </c>
      <c r="P9" s="231" t="s">
        <v>429</v>
      </c>
      <c r="Q9" s="231" t="s">
        <v>429</v>
      </c>
      <c r="R9" s="231" t="s">
        <v>429</v>
      </c>
      <c r="S9" s="231">
        <v>125</v>
      </c>
      <c r="T9" s="237">
        <v>113</v>
      </c>
      <c r="U9" s="237">
        <v>113</v>
      </c>
      <c r="V9" s="237">
        <v>113</v>
      </c>
      <c r="W9" s="237">
        <v>0</v>
      </c>
      <c r="X9" s="291">
        <v>0</v>
      </c>
      <c r="Y9" s="291"/>
      <c r="Z9" s="237">
        <v>12</v>
      </c>
      <c r="AA9" s="237">
        <v>12</v>
      </c>
      <c r="AB9" s="237">
        <v>0</v>
      </c>
      <c r="AC9" s="236">
        <v>43385</v>
      </c>
      <c r="AD9" s="236">
        <v>43294</v>
      </c>
      <c r="AE9" s="237">
        <v>13</v>
      </c>
      <c r="AF9" s="233">
        <v>46</v>
      </c>
      <c r="AG9" s="236">
        <v>43302</v>
      </c>
      <c r="AH9" s="237">
        <v>4</v>
      </c>
      <c r="AI9" s="237" t="s">
        <v>411</v>
      </c>
      <c r="AJ9" s="236"/>
      <c r="AK9" s="237"/>
      <c r="AL9" s="237"/>
      <c r="AM9" s="237"/>
      <c r="AN9" s="237"/>
      <c r="AO9" s="237"/>
      <c r="AP9" s="237"/>
      <c r="AQ9" s="237"/>
      <c r="AR9" s="237"/>
      <c r="AS9" s="237"/>
      <c r="AT9" s="237"/>
      <c r="AU9" s="237"/>
      <c r="AV9" s="237"/>
      <c r="AW9" s="233"/>
      <c r="AX9" s="233"/>
      <c r="AY9" s="233"/>
    </row>
    <row r="10" spans="1:51" s="234" customFormat="1" ht="15.75">
      <c r="A10" s="231" t="s">
        <v>539</v>
      </c>
      <c r="B10" s="231" t="s">
        <v>63</v>
      </c>
      <c r="C10" s="231" t="s">
        <v>353</v>
      </c>
      <c r="D10" s="232">
        <v>43249</v>
      </c>
      <c r="E10" s="231" t="s">
        <v>63</v>
      </c>
      <c r="F10" s="231" t="s">
        <v>63</v>
      </c>
      <c r="G10" s="231" t="s">
        <v>63</v>
      </c>
      <c r="H10" s="231" t="s">
        <v>63</v>
      </c>
      <c r="I10" s="231" t="s">
        <v>63</v>
      </c>
      <c r="J10" s="231" t="s">
        <v>63</v>
      </c>
      <c r="K10" s="231" t="s">
        <v>63</v>
      </c>
      <c r="L10" s="231" t="s">
        <v>63</v>
      </c>
      <c r="M10" s="231" t="s">
        <v>63</v>
      </c>
      <c r="N10" s="231" t="s">
        <v>63</v>
      </c>
      <c r="O10" s="231" t="s">
        <v>63</v>
      </c>
      <c r="P10" s="231" t="s">
        <v>63</v>
      </c>
      <c r="Q10" s="231" t="s">
        <v>63</v>
      </c>
      <c r="R10" s="231" t="s">
        <v>63</v>
      </c>
      <c r="S10" s="231">
        <v>135</v>
      </c>
      <c r="T10" s="231">
        <v>126</v>
      </c>
      <c r="U10" s="231">
        <v>120</v>
      </c>
      <c r="V10" s="231">
        <v>119</v>
      </c>
      <c r="W10" s="231">
        <v>1</v>
      </c>
      <c r="X10" s="285">
        <v>6</v>
      </c>
      <c r="Y10" s="285"/>
      <c r="Z10" s="231">
        <v>9</v>
      </c>
      <c r="AA10" s="231">
        <v>9</v>
      </c>
      <c r="AB10" s="231">
        <v>0</v>
      </c>
      <c r="AC10" s="232">
        <v>43302</v>
      </c>
      <c r="AD10" s="232">
        <v>43302</v>
      </c>
      <c r="AE10" s="231" t="s">
        <v>412</v>
      </c>
      <c r="AF10" s="233">
        <v>53</v>
      </c>
      <c r="AG10" s="231"/>
      <c r="AH10" s="231"/>
      <c r="AI10" s="231"/>
      <c r="AJ10" s="231"/>
      <c r="AK10" s="231"/>
      <c r="AL10" s="231"/>
      <c r="AM10" s="231"/>
      <c r="AN10" s="231"/>
      <c r="AO10" s="231"/>
      <c r="AP10" s="231"/>
      <c r="AQ10" s="231"/>
      <c r="AR10" s="231"/>
      <c r="AS10" s="231"/>
      <c r="AT10" s="231"/>
      <c r="AU10" s="231"/>
      <c r="AV10" s="231"/>
      <c r="AW10" s="231"/>
      <c r="AX10" s="231"/>
      <c r="AY10" s="233">
        <v>53</v>
      </c>
    </row>
    <row r="11" spans="1:51" s="234" customFormat="1" ht="15.75">
      <c r="A11" s="231" t="s">
        <v>540</v>
      </c>
      <c r="B11" s="231" t="s">
        <v>63</v>
      </c>
      <c r="C11" s="231" t="s">
        <v>149</v>
      </c>
      <c r="D11" s="232">
        <v>43254</v>
      </c>
      <c r="E11" s="231">
        <v>12.3</v>
      </c>
      <c r="F11" s="231">
        <v>68.25</v>
      </c>
      <c r="G11" s="235" t="s">
        <v>63</v>
      </c>
      <c r="H11" s="235" t="s">
        <v>63</v>
      </c>
      <c r="I11" s="235" t="s">
        <v>63</v>
      </c>
      <c r="J11" s="235" t="s">
        <v>63</v>
      </c>
      <c r="K11" s="235" t="s">
        <v>63</v>
      </c>
      <c r="L11" s="235" t="s">
        <v>63</v>
      </c>
      <c r="M11" s="235" t="s">
        <v>63</v>
      </c>
      <c r="N11" s="235" t="s">
        <v>63</v>
      </c>
      <c r="O11" s="235" t="s">
        <v>63</v>
      </c>
      <c r="P11" s="235" t="s">
        <v>63</v>
      </c>
      <c r="Q11" s="235" t="s">
        <v>63</v>
      </c>
      <c r="R11" s="235" t="s">
        <v>63</v>
      </c>
      <c r="S11" s="231">
        <f>T11+Z11</f>
        <v>118</v>
      </c>
      <c r="T11" s="231">
        <f>U11+X11</f>
        <v>110</v>
      </c>
      <c r="U11" s="231">
        <f>V11+W11</f>
        <v>110</v>
      </c>
      <c r="V11" s="231">
        <v>110</v>
      </c>
      <c r="W11" s="231">
        <v>0</v>
      </c>
      <c r="X11" s="285">
        <f>Y11</f>
        <v>0</v>
      </c>
      <c r="Y11" s="285"/>
      <c r="Z11" s="231">
        <f>AA11+AB11</f>
        <v>8</v>
      </c>
      <c r="AA11" s="231">
        <v>8</v>
      </c>
      <c r="AB11" s="231">
        <v>0</v>
      </c>
      <c r="AC11" s="232">
        <v>43313</v>
      </c>
      <c r="AD11" s="232">
        <v>43313</v>
      </c>
      <c r="AE11" s="231">
        <v>110</v>
      </c>
      <c r="AF11" s="233">
        <v>59</v>
      </c>
      <c r="AG11" s="232"/>
      <c r="AH11" s="231"/>
      <c r="AI11" s="231"/>
      <c r="AJ11" s="232"/>
      <c r="AK11" s="231"/>
      <c r="AL11" s="231"/>
      <c r="AM11" s="231"/>
      <c r="AN11" s="231"/>
      <c r="AO11" s="231"/>
      <c r="AP11" s="231"/>
      <c r="AQ11" s="231"/>
      <c r="AR11" s="231"/>
      <c r="AS11" s="231"/>
      <c r="AT11" s="231"/>
      <c r="AU11" s="231"/>
      <c r="AV11" s="231"/>
      <c r="AW11" s="231"/>
      <c r="AX11" s="231"/>
      <c r="AY11" s="233">
        <f>AD11-D11</f>
        <v>59</v>
      </c>
    </row>
    <row r="12" spans="1:51" s="234" customFormat="1" ht="15.75">
      <c r="A12" s="233" t="s">
        <v>541</v>
      </c>
      <c r="B12" s="233" t="s">
        <v>63</v>
      </c>
      <c r="C12" s="237" t="s">
        <v>317</v>
      </c>
      <c r="D12" s="236">
        <v>43256</v>
      </c>
      <c r="E12" s="237">
        <v>12.5</v>
      </c>
      <c r="F12" s="237">
        <v>62.76</v>
      </c>
      <c r="G12" s="238" t="s">
        <v>63</v>
      </c>
      <c r="H12" s="238" t="s">
        <v>63</v>
      </c>
      <c r="I12" s="238" t="s">
        <v>63</v>
      </c>
      <c r="J12" s="238" t="s">
        <v>63</v>
      </c>
      <c r="K12" s="238" t="s">
        <v>63</v>
      </c>
      <c r="L12" s="238" t="s">
        <v>63</v>
      </c>
      <c r="M12" s="238" t="s">
        <v>63</v>
      </c>
      <c r="N12" s="238" t="s">
        <v>63</v>
      </c>
      <c r="O12" s="238" t="s">
        <v>63</v>
      </c>
      <c r="P12" s="238" t="s">
        <v>63</v>
      </c>
      <c r="Q12" s="238" t="s">
        <v>63</v>
      </c>
      <c r="R12" s="238" t="s">
        <v>63</v>
      </c>
      <c r="S12" s="239">
        <v>99</v>
      </c>
      <c r="T12" s="239">
        <v>57</v>
      </c>
      <c r="U12" s="239">
        <v>57</v>
      </c>
      <c r="V12" s="239">
        <v>51</v>
      </c>
      <c r="W12" s="239">
        <v>6</v>
      </c>
      <c r="X12" s="292">
        <v>0</v>
      </c>
      <c r="Y12" s="292"/>
      <c r="Z12" s="239">
        <v>42</v>
      </c>
      <c r="AA12" s="239">
        <v>42</v>
      </c>
      <c r="AB12" s="239">
        <v>0</v>
      </c>
      <c r="AC12" s="240">
        <v>43313</v>
      </c>
      <c r="AD12" s="240">
        <v>43313</v>
      </c>
      <c r="AE12" s="241"/>
      <c r="AF12" s="233">
        <v>53</v>
      </c>
      <c r="AG12" s="242"/>
      <c r="AH12" s="241"/>
      <c r="AI12" s="243"/>
      <c r="AJ12" s="242"/>
      <c r="AK12" s="243"/>
      <c r="AL12" s="243"/>
      <c r="AM12" s="242"/>
      <c r="AN12" s="243"/>
      <c r="AO12" s="243"/>
      <c r="AP12" s="242"/>
      <c r="AQ12" s="243"/>
      <c r="AR12" s="243"/>
      <c r="AS12" s="242"/>
      <c r="AT12" s="243"/>
      <c r="AU12" s="243"/>
      <c r="AV12" s="242"/>
      <c r="AW12" s="243"/>
      <c r="AX12" s="243"/>
      <c r="AY12" s="233">
        <v>53</v>
      </c>
    </row>
    <row r="13" spans="1:51" s="234" customFormat="1" ht="15.75">
      <c r="A13" s="231" t="s">
        <v>542</v>
      </c>
      <c r="B13" s="231" t="s">
        <v>63</v>
      </c>
      <c r="C13" s="231" t="s">
        <v>178</v>
      </c>
      <c r="D13" s="232">
        <v>43258</v>
      </c>
      <c r="E13" s="231">
        <v>12.25</v>
      </c>
      <c r="F13" s="231">
        <v>55</v>
      </c>
      <c r="G13" s="231" t="s">
        <v>63</v>
      </c>
      <c r="H13" s="231" t="s">
        <v>63</v>
      </c>
      <c r="I13" s="231" t="s">
        <v>63</v>
      </c>
      <c r="J13" s="231" t="s">
        <v>63</v>
      </c>
      <c r="K13" s="235" t="s">
        <v>63</v>
      </c>
      <c r="L13" s="235" t="s">
        <v>63</v>
      </c>
      <c r="M13" s="235" t="s">
        <v>63</v>
      </c>
      <c r="N13" s="235" t="s">
        <v>63</v>
      </c>
      <c r="O13" s="235" t="s">
        <v>63</v>
      </c>
      <c r="P13" s="235" t="s">
        <v>63</v>
      </c>
      <c r="Q13" s="235" t="s">
        <v>63</v>
      </c>
      <c r="R13" s="235" t="s">
        <v>63</v>
      </c>
      <c r="S13" s="231">
        <v>103</v>
      </c>
      <c r="T13" s="231">
        <v>101</v>
      </c>
      <c r="U13" s="231">
        <v>95</v>
      </c>
      <c r="V13" s="231">
        <v>95</v>
      </c>
      <c r="W13" s="231">
        <v>0</v>
      </c>
      <c r="X13" s="285">
        <v>6</v>
      </c>
      <c r="Y13" s="285"/>
      <c r="Z13" s="231">
        <v>2</v>
      </c>
      <c r="AA13" s="231">
        <v>2</v>
      </c>
      <c r="AB13" s="231">
        <v>0</v>
      </c>
      <c r="AC13" s="232">
        <v>43322</v>
      </c>
      <c r="AD13" s="232">
        <v>43316</v>
      </c>
      <c r="AE13" s="231" t="s">
        <v>412</v>
      </c>
      <c r="AF13" s="233">
        <v>57</v>
      </c>
      <c r="AG13" s="232">
        <v>43319</v>
      </c>
      <c r="AH13" s="231"/>
      <c r="AI13" s="231"/>
      <c r="AJ13" s="231"/>
      <c r="AK13" s="231"/>
      <c r="AL13" s="231"/>
      <c r="AM13" s="231"/>
      <c r="AN13" s="231"/>
      <c r="AO13" s="231"/>
      <c r="AP13" s="231"/>
      <c r="AQ13" s="231"/>
      <c r="AR13" s="231"/>
      <c r="AS13" s="231"/>
      <c r="AT13" s="231"/>
      <c r="AU13" s="231"/>
      <c r="AV13" s="231"/>
      <c r="AW13" s="231"/>
      <c r="AX13" s="231"/>
      <c r="AY13" s="233">
        <v>57</v>
      </c>
    </row>
    <row r="14" spans="1:51" s="234" customFormat="1" ht="15.75">
      <c r="A14" s="231" t="s">
        <v>543</v>
      </c>
      <c r="B14" s="231" t="s">
        <v>63</v>
      </c>
      <c r="C14" s="231" t="s">
        <v>146</v>
      </c>
      <c r="D14" s="232">
        <v>43261</v>
      </c>
      <c r="E14" s="231">
        <v>13.5</v>
      </c>
      <c r="F14" s="231">
        <v>59.16</v>
      </c>
      <c r="G14" s="235" t="s">
        <v>63</v>
      </c>
      <c r="H14" s="235" t="s">
        <v>63</v>
      </c>
      <c r="I14" s="235" t="s">
        <v>63</v>
      </c>
      <c r="J14" s="235" t="s">
        <v>63</v>
      </c>
      <c r="K14" s="235" t="s">
        <v>63</v>
      </c>
      <c r="L14" s="235" t="s">
        <v>63</v>
      </c>
      <c r="M14" s="235" t="s">
        <v>63</v>
      </c>
      <c r="N14" s="235" t="s">
        <v>63</v>
      </c>
      <c r="O14" s="235" t="s">
        <v>63</v>
      </c>
      <c r="P14" s="235" t="s">
        <v>63</v>
      </c>
      <c r="Q14" s="235" t="s">
        <v>63</v>
      </c>
      <c r="R14" s="235" t="s">
        <v>63</v>
      </c>
      <c r="S14" s="231" t="s">
        <v>120</v>
      </c>
      <c r="T14" s="231" t="s">
        <v>120</v>
      </c>
      <c r="U14" s="231" t="s">
        <v>120</v>
      </c>
      <c r="V14" s="231" t="s">
        <v>120</v>
      </c>
      <c r="W14" s="231" t="s">
        <v>120</v>
      </c>
      <c r="X14" s="285" t="s">
        <v>120</v>
      </c>
      <c r="Y14" s="285"/>
      <c r="Z14" s="231" t="s">
        <v>120</v>
      </c>
      <c r="AA14" s="231" t="s">
        <v>120</v>
      </c>
      <c r="AB14" s="231" t="s">
        <v>120</v>
      </c>
      <c r="AC14" s="231" t="s">
        <v>425</v>
      </c>
      <c r="AD14" s="232" t="s">
        <v>425</v>
      </c>
      <c r="AE14" s="231"/>
      <c r="AF14" s="233">
        <v>53</v>
      </c>
      <c r="AG14" s="232"/>
      <c r="AH14" s="231"/>
      <c r="AI14" s="231"/>
      <c r="AJ14" s="231"/>
      <c r="AK14" s="231"/>
      <c r="AL14" s="231"/>
      <c r="AM14" s="231"/>
      <c r="AN14" s="231"/>
      <c r="AO14" s="231"/>
      <c r="AP14" s="231"/>
      <c r="AQ14" s="231"/>
      <c r="AR14" s="231"/>
      <c r="AS14" s="231"/>
      <c r="AT14" s="231"/>
      <c r="AU14" s="231"/>
      <c r="AV14" s="231"/>
      <c r="AW14" s="231"/>
      <c r="AX14" s="231"/>
      <c r="AY14" s="233">
        <v>53</v>
      </c>
    </row>
    <row r="15" spans="1:51" s="234" customFormat="1" ht="15.75">
      <c r="A15" s="231" t="s">
        <v>544</v>
      </c>
      <c r="B15" s="231" t="s">
        <v>63</v>
      </c>
      <c r="C15" s="231" t="s">
        <v>122</v>
      </c>
      <c r="D15" s="232">
        <v>43261</v>
      </c>
      <c r="E15" s="231">
        <v>14</v>
      </c>
      <c r="F15" s="231">
        <v>66</v>
      </c>
      <c r="G15" s="235" t="s">
        <v>63</v>
      </c>
      <c r="H15" s="235" t="s">
        <v>63</v>
      </c>
      <c r="I15" s="235" t="s">
        <v>63</v>
      </c>
      <c r="J15" s="235" t="s">
        <v>63</v>
      </c>
      <c r="K15" s="235" t="s">
        <v>63</v>
      </c>
      <c r="L15" s="235" t="s">
        <v>63</v>
      </c>
      <c r="M15" s="235" t="s">
        <v>63</v>
      </c>
      <c r="N15" s="235" t="s">
        <v>63</v>
      </c>
      <c r="O15" s="235" t="s">
        <v>63</v>
      </c>
      <c r="P15" s="235" t="s">
        <v>63</v>
      </c>
      <c r="Q15" s="235" t="s">
        <v>63</v>
      </c>
      <c r="R15" s="235" t="s">
        <v>63</v>
      </c>
      <c r="S15" s="231">
        <v>89</v>
      </c>
      <c r="T15" s="231">
        <v>80</v>
      </c>
      <c r="U15" s="231">
        <v>78</v>
      </c>
      <c r="V15" s="231">
        <v>78</v>
      </c>
      <c r="W15" s="231">
        <v>0</v>
      </c>
      <c r="X15" s="285">
        <v>2</v>
      </c>
      <c r="Y15" s="285"/>
      <c r="Z15" s="231">
        <v>9</v>
      </c>
      <c r="AA15" s="231">
        <v>9</v>
      </c>
      <c r="AB15" s="231">
        <v>0</v>
      </c>
      <c r="AC15" s="232">
        <v>43323</v>
      </c>
      <c r="AD15" s="232">
        <v>43318</v>
      </c>
      <c r="AE15" s="231">
        <v>9</v>
      </c>
      <c r="AF15" s="233">
        <v>57</v>
      </c>
      <c r="AG15" s="232">
        <v>43321</v>
      </c>
      <c r="AH15" s="231">
        <v>9</v>
      </c>
      <c r="AI15" s="231"/>
      <c r="AJ15" s="232"/>
      <c r="AK15" s="231"/>
      <c r="AL15" s="231"/>
      <c r="AM15" s="231"/>
      <c r="AN15" s="231"/>
      <c r="AO15" s="231"/>
      <c r="AP15" s="231"/>
      <c r="AQ15" s="231"/>
      <c r="AR15" s="231"/>
      <c r="AS15" s="231"/>
      <c r="AT15" s="231"/>
      <c r="AU15" s="231"/>
      <c r="AV15" s="231"/>
      <c r="AW15" s="231"/>
      <c r="AX15" s="231"/>
      <c r="AY15" s="233">
        <f>AD15-D15</f>
        <v>57</v>
      </c>
    </row>
    <row r="16" spans="1:51" s="234" customFormat="1" ht="15.75">
      <c r="A16" s="231" t="s">
        <v>545</v>
      </c>
      <c r="B16" s="231" t="s">
        <v>63</v>
      </c>
      <c r="C16" s="231" t="s">
        <v>197</v>
      </c>
      <c r="D16" s="232">
        <v>43261</v>
      </c>
      <c r="E16" s="231">
        <v>13.67</v>
      </c>
      <c r="F16" s="231">
        <v>52.33</v>
      </c>
      <c r="G16" s="235" t="s">
        <v>63</v>
      </c>
      <c r="H16" s="235" t="s">
        <v>63</v>
      </c>
      <c r="I16" s="235" t="s">
        <v>63</v>
      </c>
      <c r="J16" s="235" t="s">
        <v>63</v>
      </c>
      <c r="K16" s="235" t="s">
        <v>63</v>
      </c>
      <c r="L16" s="235" t="s">
        <v>63</v>
      </c>
      <c r="M16" s="235" t="s">
        <v>63</v>
      </c>
      <c r="N16" s="235" t="s">
        <v>63</v>
      </c>
      <c r="O16" s="235" t="s">
        <v>63</v>
      </c>
      <c r="P16" s="235" t="s">
        <v>63</v>
      </c>
      <c r="Q16" s="235" t="s">
        <v>63</v>
      </c>
      <c r="R16" s="235" t="s">
        <v>63</v>
      </c>
      <c r="S16" s="231">
        <v>99</v>
      </c>
      <c r="T16" s="231">
        <v>48</v>
      </c>
      <c r="U16" s="231">
        <v>30</v>
      </c>
      <c r="V16" s="231">
        <v>30</v>
      </c>
      <c r="W16" s="231">
        <v>0</v>
      </c>
      <c r="X16" s="285">
        <v>18</v>
      </c>
      <c r="Y16" s="285"/>
      <c r="Z16" s="231">
        <v>51</v>
      </c>
      <c r="AA16" s="231">
        <v>51</v>
      </c>
      <c r="AB16" s="231">
        <v>0</v>
      </c>
      <c r="AC16" s="232">
        <v>43329</v>
      </c>
      <c r="AD16" s="232">
        <v>43325</v>
      </c>
      <c r="AE16" s="231" t="s">
        <v>412</v>
      </c>
      <c r="AF16" s="233">
        <v>64</v>
      </c>
      <c r="AG16" s="232"/>
      <c r="AH16" s="231"/>
      <c r="AI16" s="231"/>
      <c r="AJ16" s="232"/>
      <c r="AK16" s="231"/>
      <c r="AL16" s="231"/>
      <c r="AM16" s="232"/>
      <c r="AN16" s="231"/>
      <c r="AO16" s="231"/>
      <c r="AP16" s="231"/>
      <c r="AQ16" s="231"/>
      <c r="AR16" s="231"/>
      <c r="AS16" s="231"/>
      <c r="AT16" s="231"/>
      <c r="AU16" s="231"/>
      <c r="AV16" s="231"/>
      <c r="AW16" s="231"/>
      <c r="AX16" s="231"/>
      <c r="AY16" s="233">
        <f>AD16-D16</f>
        <v>64</v>
      </c>
    </row>
    <row r="17" spans="1:51" s="234" customFormat="1" ht="15.75">
      <c r="A17" s="231" t="s">
        <v>546</v>
      </c>
      <c r="B17" s="231" t="s">
        <v>63</v>
      </c>
      <c r="C17" s="231" t="s">
        <v>145</v>
      </c>
      <c r="D17" s="236">
        <v>43261</v>
      </c>
      <c r="E17" s="231">
        <v>25.67</v>
      </c>
      <c r="F17" s="231">
        <v>78</v>
      </c>
      <c r="G17" s="231" t="s">
        <v>63</v>
      </c>
      <c r="H17" s="231" t="s">
        <v>63</v>
      </c>
      <c r="I17" s="231" t="s">
        <v>63</v>
      </c>
      <c r="J17" s="231" t="s">
        <v>63</v>
      </c>
      <c r="K17" s="231" t="s">
        <v>63</v>
      </c>
      <c r="L17" s="231" t="s">
        <v>63</v>
      </c>
      <c r="M17" s="231" t="s">
        <v>63</v>
      </c>
      <c r="N17" s="231" t="s">
        <v>63</v>
      </c>
      <c r="O17" s="231" t="s">
        <v>63</v>
      </c>
      <c r="P17" s="231" t="s">
        <v>63</v>
      </c>
      <c r="Q17" s="231" t="s">
        <v>63</v>
      </c>
      <c r="R17" s="231" t="s">
        <v>63</v>
      </c>
      <c r="S17" s="237">
        <v>129</v>
      </c>
      <c r="T17" s="237">
        <v>117</v>
      </c>
      <c r="U17" s="237">
        <v>117</v>
      </c>
      <c r="V17" s="237">
        <v>116</v>
      </c>
      <c r="W17" s="237">
        <v>1</v>
      </c>
      <c r="X17" s="291">
        <v>5</v>
      </c>
      <c r="Y17" s="291"/>
      <c r="Z17" s="237">
        <v>12</v>
      </c>
      <c r="AA17" s="237">
        <v>12</v>
      </c>
      <c r="AB17" s="237">
        <v>0</v>
      </c>
      <c r="AC17" s="236">
        <v>43323</v>
      </c>
      <c r="AD17" s="236">
        <v>43321</v>
      </c>
      <c r="AE17" s="237" t="s">
        <v>412</v>
      </c>
      <c r="AF17" s="233">
        <v>60</v>
      </c>
      <c r="AG17" s="236">
        <v>43322</v>
      </c>
      <c r="AH17" s="237">
        <v>3</v>
      </c>
      <c r="AI17" s="237" t="s">
        <v>411</v>
      </c>
      <c r="AJ17" s="236">
        <v>43323</v>
      </c>
      <c r="AK17" s="237">
        <v>3</v>
      </c>
      <c r="AL17" s="237" t="s">
        <v>411</v>
      </c>
      <c r="AM17" s="236">
        <v>43324</v>
      </c>
      <c r="AN17" s="237">
        <v>9</v>
      </c>
      <c r="AO17" s="237" t="s">
        <v>411</v>
      </c>
      <c r="AP17" s="236">
        <v>43325</v>
      </c>
      <c r="AQ17" s="237">
        <v>5</v>
      </c>
      <c r="AR17" s="237" t="s">
        <v>411</v>
      </c>
      <c r="AS17" s="236">
        <v>43326</v>
      </c>
      <c r="AT17" s="237" t="s">
        <v>412</v>
      </c>
      <c r="AU17" s="237" t="s">
        <v>411</v>
      </c>
      <c r="AV17" s="237"/>
      <c r="AW17" s="233"/>
      <c r="AX17" s="233"/>
      <c r="AY17" s="233">
        <v>60</v>
      </c>
    </row>
    <row r="18" spans="1:51" s="234" customFormat="1" ht="15.75">
      <c r="A18" s="231" t="s">
        <v>547</v>
      </c>
      <c r="B18" s="231" t="s">
        <v>63</v>
      </c>
      <c r="C18" s="231" t="s">
        <v>272</v>
      </c>
      <c r="D18" s="236">
        <v>43262</v>
      </c>
      <c r="E18" s="231" t="s">
        <v>63</v>
      </c>
      <c r="F18" s="231" t="s">
        <v>63</v>
      </c>
      <c r="G18" s="231" t="s">
        <v>63</v>
      </c>
      <c r="H18" s="231" t="s">
        <v>63</v>
      </c>
      <c r="I18" s="231" t="s">
        <v>63</v>
      </c>
      <c r="J18" s="231" t="s">
        <v>63</v>
      </c>
      <c r="K18" s="231" t="s">
        <v>63</v>
      </c>
      <c r="L18" s="231" t="s">
        <v>63</v>
      </c>
      <c r="M18" s="231" t="s">
        <v>63</v>
      </c>
      <c r="N18" s="231" t="s">
        <v>63</v>
      </c>
      <c r="O18" s="231" t="s">
        <v>63</v>
      </c>
      <c r="P18" s="231" t="s">
        <v>63</v>
      </c>
      <c r="Q18" s="231" t="s">
        <v>63</v>
      </c>
      <c r="R18" s="231" t="s">
        <v>63</v>
      </c>
      <c r="S18" s="237">
        <v>98</v>
      </c>
      <c r="T18" s="237">
        <v>95</v>
      </c>
      <c r="U18" s="237">
        <v>95</v>
      </c>
      <c r="V18" s="237">
        <v>95</v>
      </c>
      <c r="W18" s="237">
        <v>0</v>
      </c>
      <c r="X18" s="291">
        <v>0</v>
      </c>
      <c r="Y18" s="291"/>
      <c r="Z18" s="237">
        <v>3</v>
      </c>
      <c r="AA18" s="237">
        <v>3</v>
      </c>
      <c r="AB18" s="237">
        <v>0</v>
      </c>
      <c r="AC18" s="236">
        <v>43327</v>
      </c>
      <c r="AD18" s="236">
        <v>43321</v>
      </c>
      <c r="AE18" s="237" t="s">
        <v>412</v>
      </c>
      <c r="AF18" s="233">
        <v>59</v>
      </c>
      <c r="AG18" s="236">
        <v>43322</v>
      </c>
      <c r="AH18" s="237" t="s">
        <v>412</v>
      </c>
      <c r="AI18" s="237" t="s">
        <v>411</v>
      </c>
      <c r="AJ18" s="236"/>
      <c r="AK18" s="237"/>
      <c r="AL18" s="237"/>
      <c r="AM18" s="237"/>
      <c r="AN18" s="237"/>
      <c r="AO18" s="237"/>
      <c r="AP18" s="237"/>
      <c r="AQ18" s="237"/>
      <c r="AR18" s="237"/>
      <c r="AS18" s="237"/>
      <c r="AT18" s="237"/>
      <c r="AU18" s="237"/>
      <c r="AV18" s="237"/>
      <c r="AW18" s="233"/>
      <c r="AX18" s="233"/>
      <c r="AY18" s="233">
        <v>59</v>
      </c>
    </row>
    <row r="19" spans="1:51" s="234" customFormat="1" ht="15.75">
      <c r="A19" s="231" t="s">
        <v>548</v>
      </c>
      <c r="B19" s="231" t="s">
        <v>63</v>
      </c>
      <c r="C19" s="231" t="s">
        <v>122</v>
      </c>
      <c r="D19" s="236">
        <v>43262</v>
      </c>
      <c r="E19" s="231">
        <v>15</v>
      </c>
      <c r="F19" s="231">
        <v>54</v>
      </c>
      <c r="G19" s="231" t="s">
        <v>63</v>
      </c>
      <c r="H19" s="231" t="s">
        <v>63</v>
      </c>
      <c r="I19" s="231" t="s">
        <v>63</v>
      </c>
      <c r="J19" s="231" t="s">
        <v>63</v>
      </c>
      <c r="K19" s="231" t="s">
        <v>63</v>
      </c>
      <c r="L19" s="231" t="s">
        <v>63</v>
      </c>
      <c r="M19" s="231" t="s">
        <v>63</v>
      </c>
      <c r="N19" s="231" t="s">
        <v>63</v>
      </c>
      <c r="O19" s="231" t="s">
        <v>63</v>
      </c>
      <c r="P19" s="231" t="s">
        <v>63</v>
      </c>
      <c r="Q19" s="231" t="s">
        <v>63</v>
      </c>
      <c r="R19" s="231" t="s">
        <v>63</v>
      </c>
      <c r="S19" s="237">
        <v>89</v>
      </c>
      <c r="T19" s="237">
        <v>56</v>
      </c>
      <c r="U19" s="237">
        <v>54</v>
      </c>
      <c r="V19" s="237" t="s">
        <v>120</v>
      </c>
      <c r="W19" s="237" t="s">
        <v>120</v>
      </c>
      <c r="X19" s="291">
        <v>2</v>
      </c>
      <c r="Y19" s="291"/>
      <c r="Z19" s="237">
        <v>33</v>
      </c>
      <c r="AA19" s="237">
        <v>33</v>
      </c>
      <c r="AB19" s="237">
        <v>0</v>
      </c>
      <c r="AC19" s="236">
        <v>43329</v>
      </c>
      <c r="AD19" s="236">
        <v>43323</v>
      </c>
      <c r="AE19" s="237" t="s">
        <v>412</v>
      </c>
      <c r="AF19" s="233">
        <v>62</v>
      </c>
      <c r="AG19" s="236"/>
      <c r="AH19" s="237"/>
      <c r="AI19" s="237"/>
      <c r="AJ19" s="236"/>
      <c r="AK19" s="237"/>
      <c r="AL19" s="237"/>
      <c r="AM19" s="237"/>
      <c r="AN19" s="237"/>
      <c r="AO19" s="237"/>
      <c r="AP19" s="237"/>
      <c r="AQ19" s="237"/>
      <c r="AR19" s="237"/>
      <c r="AS19" s="237"/>
      <c r="AT19" s="237"/>
      <c r="AU19" s="237"/>
      <c r="AV19" s="237"/>
      <c r="AW19" s="233"/>
      <c r="AX19" s="233"/>
      <c r="AY19" s="233">
        <v>62</v>
      </c>
    </row>
    <row r="20" spans="1:51" s="234" customFormat="1" ht="15.75">
      <c r="A20" s="231" t="s">
        <v>549</v>
      </c>
      <c r="B20" s="231" t="s">
        <v>63</v>
      </c>
      <c r="C20" s="231" t="s">
        <v>207</v>
      </c>
      <c r="D20" s="232">
        <v>43262</v>
      </c>
      <c r="E20" s="231">
        <v>8</v>
      </c>
      <c r="F20" s="231">
        <v>61</v>
      </c>
      <c r="G20" s="231" t="s">
        <v>63</v>
      </c>
      <c r="H20" s="231" t="s">
        <v>63</v>
      </c>
      <c r="I20" s="231" t="s">
        <v>63</v>
      </c>
      <c r="J20" s="231" t="s">
        <v>63</v>
      </c>
      <c r="K20" s="231" t="s">
        <v>63</v>
      </c>
      <c r="L20" s="231" t="s">
        <v>63</v>
      </c>
      <c r="M20" s="231" t="s">
        <v>63</v>
      </c>
      <c r="N20" s="231" t="s">
        <v>63</v>
      </c>
      <c r="O20" s="231" t="s">
        <v>63</v>
      </c>
      <c r="P20" s="231" t="s">
        <v>63</v>
      </c>
      <c r="Q20" s="231" t="s">
        <v>63</v>
      </c>
      <c r="R20" s="231" t="s">
        <v>63</v>
      </c>
      <c r="S20" s="231">
        <v>113</v>
      </c>
      <c r="T20" s="231">
        <v>2</v>
      </c>
      <c r="U20" s="231">
        <v>1</v>
      </c>
      <c r="V20" s="231">
        <v>1</v>
      </c>
      <c r="W20" s="231">
        <v>0</v>
      </c>
      <c r="X20" s="285">
        <v>1</v>
      </c>
      <c r="Y20" s="285"/>
      <c r="Z20" s="231">
        <v>111</v>
      </c>
      <c r="AA20" s="231">
        <v>111</v>
      </c>
      <c r="AB20" s="231">
        <v>0</v>
      </c>
      <c r="AC20" s="232">
        <v>43333</v>
      </c>
      <c r="AD20" s="232">
        <v>43327</v>
      </c>
      <c r="AE20" s="231">
        <v>1</v>
      </c>
      <c r="AF20" s="233">
        <v>65</v>
      </c>
      <c r="AG20" s="231"/>
      <c r="AH20" s="231"/>
      <c r="AI20" s="231"/>
      <c r="AJ20" s="231"/>
      <c r="AK20" s="231"/>
      <c r="AL20" s="231"/>
      <c r="AM20" s="231"/>
      <c r="AN20" s="231"/>
      <c r="AO20" s="231"/>
      <c r="AP20" s="231"/>
      <c r="AQ20" s="231"/>
      <c r="AR20" s="231"/>
      <c r="AS20" s="231"/>
      <c r="AT20" s="231"/>
      <c r="AU20" s="231"/>
      <c r="AV20" s="231"/>
      <c r="AW20" s="231"/>
      <c r="AX20" s="231"/>
      <c r="AY20" s="233">
        <f aca="true" t="shared" si="0" ref="AY20:AY28">AD20-D20</f>
        <v>65</v>
      </c>
    </row>
    <row r="21" spans="1:51" s="234" customFormat="1" ht="15.75">
      <c r="A21" s="231" t="s">
        <v>550</v>
      </c>
      <c r="B21" s="231" t="s">
        <v>63</v>
      </c>
      <c r="C21" s="231" t="s">
        <v>206</v>
      </c>
      <c r="D21" s="232">
        <v>43262</v>
      </c>
      <c r="E21" s="231">
        <v>9.33</v>
      </c>
      <c r="F21" s="231">
        <v>64.33</v>
      </c>
      <c r="G21" s="235" t="s">
        <v>63</v>
      </c>
      <c r="H21" s="235" t="s">
        <v>63</v>
      </c>
      <c r="I21" s="235" t="s">
        <v>63</v>
      </c>
      <c r="J21" s="235" t="s">
        <v>63</v>
      </c>
      <c r="K21" s="235" t="s">
        <v>63</v>
      </c>
      <c r="L21" s="235" t="s">
        <v>63</v>
      </c>
      <c r="M21" s="235" t="s">
        <v>63</v>
      </c>
      <c r="N21" s="235" t="s">
        <v>63</v>
      </c>
      <c r="O21" s="235" t="s">
        <v>63</v>
      </c>
      <c r="P21" s="235" t="s">
        <v>63</v>
      </c>
      <c r="Q21" s="235" t="s">
        <v>63</v>
      </c>
      <c r="R21" s="235" t="s">
        <v>63</v>
      </c>
      <c r="S21" s="231">
        <v>77</v>
      </c>
      <c r="T21" s="231">
        <v>74</v>
      </c>
      <c r="U21" s="231">
        <v>73</v>
      </c>
      <c r="V21" s="231">
        <v>73</v>
      </c>
      <c r="W21" s="231">
        <v>0</v>
      </c>
      <c r="X21" s="285">
        <v>1</v>
      </c>
      <c r="Y21" s="285"/>
      <c r="Z21" s="231">
        <f>AA21+AB21</f>
        <v>3</v>
      </c>
      <c r="AA21" s="231">
        <v>3</v>
      </c>
      <c r="AB21" s="231">
        <v>0</v>
      </c>
      <c r="AC21" s="232">
        <v>43332</v>
      </c>
      <c r="AD21" s="232">
        <v>43327</v>
      </c>
      <c r="AE21" s="231" t="s">
        <v>412</v>
      </c>
      <c r="AF21" s="233">
        <v>65</v>
      </c>
      <c r="AG21" s="232">
        <v>43328</v>
      </c>
      <c r="AH21" s="231" t="s">
        <v>412</v>
      </c>
      <c r="AI21" s="231" t="s">
        <v>411</v>
      </c>
      <c r="AJ21" s="232">
        <v>43329</v>
      </c>
      <c r="AK21" s="231">
        <v>3</v>
      </c>
      <c r="AL21" s="231" t="s">
        <v>411</v>
      </c>
      <c r="AM21" s="232">
        <v>43331</v>
      </c>
      <c r="AN21" s="231">
        <v>2</v>
      </c>
      <c r="AO21" s="231" t="s">
        <v>414</v>
      </c>
      <c r="AP21" s="232">
        <v>43332</v>
      </c>
      <c r="AQ21" s="231">
        <v>2</v>
      </c>
      <c r="AR21" s="231" t="s">
        <v>411</v>
      </c>
      <c r="AS21" s="231"/>
      <c r="AT21" s="231"/>
      <c r="AU21" s="231"/>
      <c r="AV21" s="231"/>
      <c r="AW21" s="231"/>
      <c r="AX21" s="231"/>
      <c r="AY21" s="233">
        <f t="shared" si="0"/>
        <v>65</v>
      </c>
    </row>
    <row r="22" spans="1:51" s="234" customFormat="1" ht="15.75">
      <c r="A22" s="231" t="s">
        <v>551</v>
      </c>
      <c r="B22" s="231" t="s">
        <v>63</v>
      </c>
      <c r="C22" s="231" t="s">
        <v>148</v>
      </c>
      <c r="D22" s="232">
        <v>43263</v>
      </c>
      <c r="E22" s="231">
        <v>20.33</v>
      </c>
      <c r="F22" s="231">
        <v>67.67</v>
      </c>
      <c r="G22" s="231" t="s">
        <v>63</v>
      </c>
      <c r="H22" s="231" t="s">
        <v>63</v>
      </c>
      <c r="I22" s="231" t="s">
        <v>63</v>
      </c>
      <c r="J22" s="231" t="s">
        <v>63</v>
      </c>
      <c r="K22" s="231" t="s">
        <v>63</v>
      </c>
      <c r="L22" s="231" t="s">
        <v>63</v>
      </c>
      <c r="M22" s="231" t="s">
        <v>63</v>
      </c>
      <c r="N22" s="231" t="s">
        <v>63</v>
      </c>
      <c r="O22" s="231" t="s">
        <v>63</v>
      </c>
      <c r="P22" s="231" t="s">
        <v>63</v>
      </c>
      <c r="Q22" s="231" t="s">
        <v>63</v>
      </c>
      <c r="R22" s="231" t="s">
        <v>63</v>
      </c>
      <c r="S22" s="231">
        <v>106</v>
      </c>
      <c r="T22" s="231">
        <v>97</v>
      </c>
      <c r="U22" s="231">
        <v>97</v>
      </c>
      <c r="V22" s="231">
        <v>97</v>
      </c>
      <c r="W22" s="231">
        <v>0</v>
      </c>
      <c r="X22" s="285">
        <v>0</v>
      </c>
      <c r="Y22" s="285"/>
      <c r="Z22" s="231">
        <f>AA22+AB22</f>
        <v>9</v>
      </c>
      <c r="AA22" s="231">
        <v>9</v>
      </c>
      <c r="AB22" s="231">
        <v>0</v>
      </c>
      <c r="AC22" s="232">
        <v>43328</v>
      </c>
      <c r="AD22" s="232">
        <v>43324</v>
      </c>
      <c r="AE22" s="231" t="s">
        <v>412</v>
      </c>
      <c r="AF22" s="233">
        <v>61</v>
      </c>
      <c r="AG22" s="231"/>
      <c r="AH22" s="231"/>
      <c r="AI22" s="231"/>
      <c r="AJ22" s="231"/>
      <c r="AK22" s="231"/>
      <c r="AL22" s="231"/>
      <c r="AM22" s="231"/>
      <c r="AN22" s="231"/>
      <c r="AO22" s="231"/>
      <c r="AP22" s="231"/>
      <c r="AQ22" s="231"/>
      <c r="AR22" s="231"/>
      <c r="AS22" s="231"/>
      <c r="AT22" s="231"/>
      <c r="AU22" s="231"/>
      <c r="AV22" s="231"/>
      <c r="AW22" s="231"/>
      <c r="AX22" s="231"/>
      <c r="AY22" s="233">
        <f t="shared" si="0"/>
        <v>61</v>
      </c>
    </row>
    <row r="23" spans="1:51" s="234" customFormat="1" ht="15.75">
      <c r="A23" s="231" t="s">
        <v>552</v>
      </c>
      <c r="B23" s="231" t="s">
        <v>63</v>
      </c>
      <c r="C23" s="231" t="s">
        <v>209</v>
      </c>
      <c r="D23" s="232">
        <v>43264</v>
      </c>
      <c r="E23" s="231" t="s">
        <v>63</v>
      </c>
      <c r="F23" s="232" t="s">
        <v>63</v>
      </c>
      <c r="G23" s="231" t="s">
        <v>63</v>
      </c>
      <c r="H23" s="231" t="s">
        <v>63</v>
      </c>
      <c r="I23" s="232" t="s">
        <v>63</v>
      </c>
      <c r="J23" s="231" t="s">
        <v>63</v>
      </c>
      <c r="K23" s="231" t="s">
        <v>63</v>
      </c>
      <c r="L23" s="231" t="s">
        <v>63</v>
      </c>
      <c r="M23" s="231" t="s">
        <v>63</v>
      </c>
      <c r="N23" s="231" t="s">
        <v>63</v>
      </c>
      <c r="O23" s="231" t="s">
        <v>63</v>
      </c>
      <c r="P23" s="231" t="s">
        <v>63</v>
      </c>
      <c r="Q23" s="231" t="s">
        <v>63</v>
      </c>
      <c r="R23" s="231" t="s">
        <v>63</v>
      </c>
      <c r="S23" s="231">
        <v>99</v>
      </c>
      <c r="T23" s="231">
        <v>96</v>
      </c>
      <c r="U23" s="231">
        <v>95</v>
      </c>
      <c r="V23" s="231">
        <v>95</v>
      </c>
      <c r="W23" s="231">
        <v>0</v>
      </c>
      <c r="X23" s="285">
        <v>1</v>
      </c>
      <c r="Y23" s="285"/>
      <c r="Z23" s="231">
        <f>AA23+AB23</f>
        <v>3</v>
      </c>
      <c r="AA23" s="231">
        <v>3</v>
      </c>
      <c r="AB23" s="231">
        <v>0</v>
      </c>
      <c r="AC23" s="232">
        <v>43327</v>
      </c>
      <c r="AD23" s="232">
        <v>43321</v>
      </c>
      <c r="AE23" s="231" t="s">
        <v>412</v>
      </c>
      <c r="AF23" s="233">
        <v>57</v>
      </c>
      <c r="AG23" s="232">
        <v>43322</v>
      </c>
      <c r="AH23" s="231">
        <v>1</v>
      </c>
      <c r="AI23" s="231" t="s">
        <v>411</v>
      </c>
      <c r="AJ23" s="232"/>
      <c r="AK23" s="231"/>
      <c r="AL23" s="231"/>
      <c r="AM23" s="231"/>
      <c r="AN23" s="231"/>
      <c r="AO23" s="231"/>
      <c r="AP23" s="231"/>
      <c r="AQ23" s="231"/>
      <c r="AR23" s="231"/>
      <c r="AS23" s="231"/>
      <c r="AT23" s="231"/>
      <c r="AU23" s="231"/>
      <c r="AV23" s="231"/>
      <c r="AW23" s="231"/>
      <c r="AX23" s="231"/>
      <c r="AY23" s="233">
        <f t="shared" si="0"/>
        <v>57</v>
      </c>
    </row>
    <row r="24" spans="1:51" s="234" customFormat="1" ht="15.75">
      <c r="A24" s="237" t="s">
        <v>553</v>
      </c>
      <c r="B24" s="231" t="s">
        <v>63</v>
      </c>
      <c r="C24" s="231" t="s">
        <v>138</v>
      </c>
      <c r="D24" s="236">
        <v>43264</v>
      </c>
      <c r="E24" s="231">
        <v>13.67</v>
      </c>
      <c r="F24" s="231">
        <v>57.67</v>
      </c>
      <c r="G24" s="238" t="s">
        <v>63</v>
      </c>
      <c r="H24" s="238" t="s">
        <v>63</v>
      </c>
      <c r="I24" s="238" t="s">
        <v>63</v>
      </c>
      <c r="J24" s="238" t="s">
        <v>63</v>
      </c>
      <c r="K24" s="238" t="s">
        <v>63</v>
      </c>
      <c r="L24" s="238" t="s">
        <v>63</v>
      </c>
      <c r="M24" s="238" t="s">
        <v>63</v>
      </c>
      <c r="N24" s="238" t="s">
        <v>63</v>
      </c>
      <c r="O24" s="238" t="s">
        <v>63</v>
      </c>
      <c r="P24" s="238" t="s">
        <v>63</v>
      </c>
      <c r="Q24" s="238" t="s">
        <v>63</v>
      </c>
      <c r="R24" s="238" t="s">
        <v>63</v>
      </c>
      <c r="S24" s="231">
        <f>T24+Z24</f>
        <v>91</v>
      </c>
      <c r="T24" s="237">
        <f>U24+X24</f>
        <v>85</v>
      </c>
      <c r="U24" s="237">
        <f>V24+W24</f>
        <v>85</v>
      </c>
      <c r="V24" s="237">
        <v>85</v>
      </c>
      <c r="W24" s="237">
        <v>0</v>
      </c>
      <c r="X24" s="291">
        <f>Y24</f>
        <v>0</v>
      </c>
      <c r="Y24" s="291"/>
      <c r="Z24" s="237">
        <v>6</v>
      </c>
      <c r="AA24" s="237">
        <v>6</v>
      </c>
      <c r="AB24" s="237">
        <v>0</v>
      </c>
      <c r="AC24" s="236">
        <v>43335</v>
      </c>
      <c r="AD24" s="236">
        <v>43330</v>
      </c>
      <c r="AE24" s="231" t="s">
        <v>412</v>
      </c>
      <c r="AF24" s="233">
        <v>66</v>
      </c>
      <c r="AG24" s="236">
        <v>43331</v>
      </c>
      <c r="AH24" s="237">
        <v>1</v>
      </c>
      <c r="AI24" s="237" t="s">
        <v>411</v>
      </c>
      <c r="AJ24" s="236">
        <v>43333</v>
      </c>
      <c r="AK24" s="237" t="s">
        <v>412</v>
      </c>
      <c r="AL24" s="237" t="s">
        <v>414</v>
      </c>
      <c r="AM24" s="236">
        <v>43334</v>
      </c>
      <c r="AN24" s="237">
        <v>10</v>
      </c>
      <c r="AO24" s="237" t="s">
        <v>411</v>
      </c>
      <c r="AP24" s="237"/>
      <c r="AQ24" s="237"/>
      <c r="AR24" s="237"/>
      <c r="AS24" s="237"/>
      <c r="AT24" s="237"/>
      <c r="AU24" s="237"/>
      <c r="AV24" s="237"/>
      <c r="AW24" s="233"/>
      <c r="AX24" s="233"/>
      <c r="AY24" s="233">
        <f t="shared" si="0"/>
        <v>66</v>
      </c>
    </row>
    <row r="25" spans="1:51" s="234" customFormat="1" ht="15.75">
      <c r="A25" s="231" t="s">
        <v>554</v>
      </c>
      <c r="B25" s="231" t="s">
        <v>63</v>
      </c>
      <c r="C25" s="231" t="s">
        <v>210</v>
      </c>
      <c r="D25" s="232">
        <v>43266</v>
      </c>
      <c r="E25" s="231">
        <v>16.67</v>
      </c>
      <c r="F25" s="231">
        <v>50.33</v>
      </c>
      <c r="G25" s="235" t="s">
        <v>63</v>
      </c>
      <c r="H25" s="235" t="s">
        <v>63</v>
      </c>
      <c r="I25" s="235" t="s">
        <v>63</v>
      </c>
      <c r="J25" s="235" t="s">
        <v>63</v>
      </c>
      <c r="K25" s="235" t="s">
        <v>63</v>
      </c>
      <c r="L25" s="235" t="s">
        <v>63</v>
      </c>
      <c r="M25" s="235" t="s">
        <v>63</v>
      </c>
      <c r="N25" s="235" t="s">
        <v>63</v>
      </c>
      <c r="O25" s="235" t="s">
        <v>63</v>
      </c>
      <c r="P25" s="235" t="s">
        <v>63</v>
      </c>
      <c r="Q25" s="235" t="s">
        <v>63</v>
      </c>
      <c r="R25" s="235" t="s">
        <v>63</v>
      </c>
      <c r="S25" s="231">
        <v>97</v>
      </c>
      <c r="T25" s="231">
        <v>88</v>
      </c>
      <c r="U25" s="231">
        <v>76</v>
      </c>
      <c r="V25" s="231">
        <v>76</v>
      </c>
      <c r="W25" s="231">
        <v>0</v>
      </c>
      <c r="X25" s="285">
        <v>12</v>
      </c>
      <c r="Y25" s="285"/>
      <c r="Z25" s="231">
        <f>AA25+AB25</f>
        <v>9</v>
      </c>
      <c r="AA25" s="231">
        <v>9</v>
      </c>
      <c r="AB25" s="231">
        <v>0</v>
      </c>
      <c r="AC25" s="232">
        <v>43320</v>
      </c>
      <c r="AD25" s="232">
        <v>43318</v>
      </c>
      <c r="AE25" s="231">
        <v>4</v>
      </c>
      <c r="AF25" s="233">
        <v>52</v>
      </c>
      <c r="AG25" s="232">
        <v>43319</v>
      </c>
      <c r="AH25" s="231" t="s">
        <v>412</v>
      </c>
      <c r="AI25" s="231" t="s">
        <v>411</v>
      </c>
      <c r="AJ25" s="232">
        <v>43320</v>
      </c>
      <c r="AK25" s="231">
        <v>1</v>
      </c>
      <c r="AL25" s="231" t="s">
        <v>411</v>
      </c>
      <c r="AM25" s="231"/>
      <c r="AN25" s="231"/>
      <c r="AO25" s="231"/>
      <c r="AP25" s="231"/>
      <c r="AQ25" s="231"/>
      <c r="AR25" s="231"/>
      <c r="AS25" s="231"/>
      <c r="AT25" s="231"/>
      <c r="AU25" s="231"/>
      <c r="AV25" s="231"/>
      <c r="AW25" s="231"/>
      <c r="AX25" s="231"/>
      <c r="AY25" s="233">
        <f t="shared" si="0"/>
        <v>52</v>
      </c>
    </row>
    <row r="26" spans="1:51" s="234" customFormat="1" ht="15.75">
      <c r="A26" s="231" t="s">
        <v>555</v>
      </c>
      <c r="B26" s="231" t="s">
        <v>63</v>
      </c>
      <c r="C26" s="231" t="s">
        <v>339</v>
      </c>
      <c r="D26" s="232">
        <v>43268</v>
      </c>
      <c r="E26" s="231" t="s">
        <v>63</v>
      </c>
      <c r="F26" s="231" t="s">
        <v>63</v>
      </c>
      <c r="G26" s="231" t="s">
        <v>63</v>
      </c>
      <c r="H26" s="231" t="s">
        <v>63</v>
      </c>
      <c r="I26" s="231" t="s">
        <v>63</v>
      </c>
      <c r="J26" s="231" t="s">
        <v>63</v>
      </c>
      <c r="K26" s="231" t="s">
        <v>63</v>
      </c>
      <c r="L26" s="231" t="s">
        <v>63</v>
      </c>
      <c r="M26" s="231" t="s">
        <v>63</v>
      </c>
      <c r="N26" s="231" t="s">
        <v>63</v>
      </c>
      <c r="O26" s="231" t="s">
        <v>63</v>
      </c>
      <c r="P26" s="231" t="s">
        <v>63</v>
      </c>
      <c r="Q26" s="231" t="s">
        <v>63</v>
      </c>
      <c r="R26" s="231" t="s">
        <v>63</v>
      </c>
      <c r="S26" s="231">
        <v>70</v>
      </c>
      <c r="T26" s="231">
        <v>37</v>
      </c>
      <c r="U26" s="231">
        <v>35</v>
      </c>
      <c r="V26" s="231">
        <v>35</v>
      </c>
      <c r="W26" s="231">
        <v>0</v>
      </c>
      <c r="X26" s="285">
        <v>2</v>
      </c>
      <c r="Y26" s="285"/>
      <c r="Z26" s="231">
        <v>33</v>
      </c>
      <c r="AA26" s="231">
        <v>33</v>
      </c>
      <c r="AB26" s="231">
        <v>0</v>
      </c>
      <c r="AC26" s="232">
        <v>43326</v>
      </c>
      <c r="AD26" s="232">
        <v>43321</v>
      </c>
      <c r="AE26" s="231" t="s">
        <v>412</v>
      </c>
      <c r="AF26" s="233">
        <v>53</v>
      </c>
      <c r="AG26" s="232">
        <v>43322</v>
      </c>
      <c r="AH26" s="231">
        <v>1</v>
      </c>
      <c r="AI26" s="231" t="s">
        <v>411</v>
      </c>
      <c r="AJ26" s="232">
        <v>43323</v>
      </c>
      <c r="AK26" s="231">
        <v>1</v>
      </c>
      <c r="AL26" s="231" t="s">
        <v>411</v>
      </c>
      <c r="AM26" s="232"/>
      <c r="AN26" s="231"/>
      <c r="AO26" s="231"/>
      <c r="AP26" s="231"/>
      <c r="AQ26" s="231"/>
      <c r="AR26" s="231"/>
      <c r="AS26" s="231"/>
      <c r="AT26" s="231"/>
      <c r="AU26" s="231"/>
      <c r="AV26" s="231"/>
      <c r="AW26" s="231"/>
      <c r="AX26" s="231"/>
      <c r="AY26" s="233">
        <f t="shared" si="0"/>
        <v>53</v>
      </c>
    </row>
    <row r="27" spans="1:51" s="234" customFormat="1" ht="15.75">
      <c r="A27" s="231" t="s">
        <v>556</v>
      </c>
      <c r="B27" s="231" t="s">
        <v>63</v>
      </c>
      <c r="C27" s="231" t="s">
        <v>135</v>
      </c>
      <c r="D27" s="232">
        <v>43270</v>
      </c>
      <c r="E27" s="231">
        <v>12.33</v>
      </c>
      <c r="F27" s="231">
        <v>56.33</v>
      </c>
      <c r="G27" s="231" t="s">
        <v>63</v>
      </c>
      <c r="H27" s="231" t="s">
        <v>63</v>
      </c>
      <c r="I27" s="231" t="s">
        <v>63</v>
      </c>
      <c r="J27" s="231" t="s">
        <v>63</v>
      </c>
      <c r="K27" s="235" t="s">
        <v>63</v>
      </c>
      <c r="L27" s="235" t="s">
        <v>63</v>
      </c>
      <c r="M27" s="235" t="s">
        <v>63</v>
      </c>
      <c r="N27" s="235" t="s">
        <v>63</v>
      </c>
      <c r="O27" s="235" t="s">
        <v>63</v>
      </c>
      <c r="P27" s="235" t="s">
        <v>63</v>
      </c>
      <c r="Q27" s="235" t="s">
        <v>63</v>
      </c>
      <c r="R27" s="235" t="s">
        <v>63</v>
      </c>
      <c r="S27" s="231">
        <v>115</v>
      </c>
      <c r="T27" s="231">
        <v>91</v>
      </c>
      <c r="U27" s="231">
        <v>89</v>
      </c>
      <c r="V27" s="231">
        <v>89</v>
      </c>
      <c r="W27" s="231">
        <v>0</v>
      </c>
      <c r="X27" s="285">
        <v>2</v>
      </c>
      <c r="Y27" s="285"/>
      <c r="Z27" s="231">
        <f>AA27+AB27</f>
        <v>24</v>
      </c>
      <c r="AA27" s="231">
        <v>24</v>
      </c>
      <c r="AB27" s="231">
        <v>0</v>
      </c>
      <c r="AC27" s="232">
        <v>43326</v>
      </c>
      <c r="AD27" s="232">
        <v>43320</v>
      </c>
      <c r="AE27" s="231" t="s">
        <v>412</v>
      </c>
      <c r="AF27" s="233">
        <v>50</v>
      </c>
      <c r="AG27" s="232">
        <v>43321</v>
      </c>
      <c r="AH27" s="231">
        <v>7</v>
      </c>
      <c r="AI27" s="231" t="s">
        <v>411</v>
      </c>
      <c r="AJ27" s="232">
        <v>43322</v>
      </c>
      <c r="AK27" s="231" t="s">
        <v>412</v>
      </c>
      <c r="AL27" s="231" t="s">
        <v>411</v>
      </c>
      <c r="AM27" s="232">
        <v>43323</v>
      </c>
      <c r="AN27" s="231">
        <v>1</v>
      </c>
      <c r="AO27" s="231" t="s">
        <v>411</v>
      </c>
      <c r="AP27" s="232">
        <v>43324</v>
      </c>
      <c r="AQ27" s="231">
        <v>1</v>
      </c>
      <c r="AR27" s="231" t="s">
        <v>411</v>
      </c>
      <c r="AS27" s="231"/>
      <c r="AT27" s="231"/>
      <c r="AU27" s="231"/>
      <c r="AV27" s="231"/>
      <c r="AW27" s="231"/>
      <c r="AX27" s="231"/>
      <c r="AY27" s="233">
        <f t="shared" si="0"/>
        <v>50</v>
      </c>
    </row>
    <row r="28" spans="1:51" s="234" customFormat="1" ht="15.75">
      <c r="A28" s="231" t="s">
        <v>557</v>
      </c>
      <c r="B28" s="231" t="s">
        <v>63</v>
      </c>
      <c r="C28" s="231" t="s">
        <v>150</v>
      </c>
      <c r="D28" s="232">
        <v>43270</v>
      </c>
      <c r="E28" s="231">
        <v>15.66</v>
      </c>
      <c r="F28" s="244">
        <v>67</v>
      </c>
      <c r="G28" s="235" t="s">
        <v>63</v>
      </c>
      <c r="H28" s="235" t="s">
        <v>63</v>
      </c>
      <c r="I28" s="235" t="s">
        <v>63</v>
      </c>
      <c r="J28" s="235" t="s">
        <v>63</v>
      </c>
      <c r="K28" s="235" t="s">
        <v>63</v>
      </c>
      <c r="L28" s="235" t="s">
        <v>63</v>
      </c>
      <c r="M28" s="235" t="s">
        <v>63</v>
      </c>
      <c r="N28" s="235" t="s">
        <v>63</v>
      </c>
      <c r="O28" s="235" t="s">
        <v>63</v>
      </c>
      <c r="P28" s="235" t="s">
        <v>63</v>
      </c>
      <c r="Q28" s="235" t="s">
        <v>63</v>
      </c>
      <c r="R28" s="235" t="s">
        <v>63</v>
      </c>
      <c r="S28" s="231">
        <v>130</v>
      </c>
      <c r="T28" s="231">
        <f>U28+X28</f>
        <v>129</v>
      </c>
      <c r="U28" s="231">
        <f>V28+W28</f>
        <v>129</v>
      </c>
      <c r="V28" s="231">
        <v>129</v>
      </c>
      <c r="W28" s="231">
        <v>0</v>
      </c>
      <c r="X28" s="285">
        <f>Y28</f>
        <v>0</v>
      </c>
      <c r="Y28" s="285"/>
      <c r="Z28" s="231">
        <f>AA28+AB28</f>
        <v>1</v>
      </c>
      <c r="AA28" s="231">
        <v>1</v>
      </c>
      <c r="AB28" s="231">
        <v>0</v>
      </c>
      <c r="AC28" s="232">
        <v>43327</v>
      </c>
      <c r="AD28" s="232">
        <v>43322</v>
      </c>
      <c r="AE28" s="231" t="s">
        <v>412</v>
      </c>
      <c r="AF28" s="233">
        <v>52</v>
      </c>
      <c r="AG28" s="232">
        <v>43323</v>
      </c>
      <c r="AH28" s="231">
        <v>1</v>
      </c>
      <c r="AI28" s="231" t="s">
        <v>411</v>
      </c>
      <c r="AJ28" s="232">
        <v>43324</v>
      </c>
      <c r="AK28" s="231">
        <v>3</v>
      </c>
      <c r="AL28" s="231" t="s">
        <v>411</v>
      </c>
      <c r="AM28" s="232">
        <v>43326</v>
      </c>
      <c r="AN28" s="231">
        <v>1</v>
      </c>
      <c r="AO28" s="231" t="s">
        <v>424</v>
      </c>
      <c r="AP28" s="231"/>
      <c r="AQ28" s="231"/>
      <c r="AR28" s="231"/>
      <c r="AS28" s="231"/>
      <c r="AT28" s="231"/>
      <c r="AU28" s="231"/>
      <c r="AV28" s="231"/>
      <c r="AW28" s="231"/>
      <c r="AX28" s="231"/>
      <c r="AY28" s="233">
        <f t="shared" si="0"/>
        <v>52</v>
      </c>
    </row>
    <row r="29" spans="1:51" s="234" customFormat="1" ht="15.75">
      <c r="A29" s="231" t="s">
        <v>558</v>
      </c>
      <c r="B29" s="231" t="s">
        <v>218</v>
      </c>
      <c r="C29" s="231" t="s">
        <v>318</v>
      </c>
      <c r="D29" s="232">
        <v>43270</v>
      </c>
      <c r="E29" s="231" t="s">
        <v>63</v>
      </c>
      <c r="F29" s="231" t="s">
        <v>63</v>
      </c>
      <c r="G29" s="231">
        <v>80.8</v>
      </c>
      <c r="H29" s="231">
        <v>75.76</v>
      </c>
      <c r="I29" s="231">
        <v>71.71</v>
      </c>
      <c r="J29" s="231">
        <v>54.52</v>
      </c>
      <c r="K29" s="231" t="s">
        <v>63</v>
      </c>
      <c r="L29" s="235">
        <v>0</v>
      </c>
      <c r="M29" s="235">
        <v>0.006944444444444444</v>
      </c>
      <c r="N29" s="235">
        <v>0.017361111111111112</v>
      </c>
      <c r="O29" s="235">
        <v>0.025694444444444447</v>
      </c>
      <c r="P29" s="235">
        <v>0.03194444444444445</v>
      </c>
      <c r="Q29" s="235">
        <v>0.03333333333333333</v>
      </c>
      <c r="R29" s="231" t="s">
        <v>429</v>
      </c>
      <c r="S29" s="231">
        <v>96</v>
      </c>
      <c r="T29" s="231">
        <v>93</v>
      </c>
      <c r="U29" s="231">
        <v>93</v>
      </c>
      <c r="V29" s="231">
        <v>93</v>
      </c>
      <c r="W29" s="231">
        <v>0</v>
      </c>
      <c r="X29" s="285">
        <v>0</v>
      </c>
      <c r="Y29" s="285"/>
      <c r="Z29" s="231">
        <v>3</v>
      </c>
      <c r="AA29" s="231">
        <v>3</v>
      </c>
      <c r="AB29" s="231">
        <v>0</v>
      </c>
      <c r="AC29" s="232">
        <v>43330</v>
      </c>
      <c r="AD29" s="232">
        <v>43322</v>
      </c>
      <c r="AE29" s="231" t="s">
        <v>412</v>
      </c>
      <c r="AF29" s="233">
        <v>52</v>
      </c>
      <c r="AG29" s="232">
        <v>43323</v>
      </c>
      <c r="AH29" s="231" t="s">
        <v>412</v>
      </c>
      <c r="AI29" s="231" t="s">
        <v>411</v>
      </c>
      <c r="AJ29" s="232">
        <v>43324</v>
      </c>
      <c r="AK29" s="231">
        <v>2</v>
      </c>
      <c r="AL29" s="231" t="s">
        <v>411</v>
      </c>
      <c r="AM29" s="232">
        <v>43325</v>
      </c>
      <c r="AN29" s="231" t="s">
        <v>412</v>
      </c>
      <c r="AO29" s="231" t="s">
        <v>411</v>
      </c>
      <c r="AP29" s="232">
        <v>43326</v>
      </c>
      <c r="AQ29" s="231">
        <v>3</v>
      </c>
      <c r="AR29" s="231" t="s">
        <v>411</v>
      </c>
      <c r="AS29" s="231"/>
      <c r="AT29" s="231"/>
      <c r="AU29" s="231"/>
      <c r="AV29" s="231"/>
      <c r="AW29" s="231"/>
      <c r="AX29" s="231"/>
      <c r="AY29" s="233">
        <v>52</v>
      </c>
    </row>
    <row r="30" spans="1:51" s="234" customFormat="1" ht="15.75">
      <c r="A30" s="231" t="s">
        <v>559</v>
      </c>
      <c r="B30" s="231" t="s">
        <v>63</v>
      </c>
      <c r="C30" s="231" t="s">
        <v>250</v>
      </c>
      <c r="D30" s="232">
        <v>43270</v>
      </c>
      <c r="E30" s="231" t="s">
        <v>63</v>
      </c>
      <c r="F30" s="231" t="s">
        <v>63</v>
      </c>
      <c r="G30" s="231" t="s">
        <v>63</v>
      </c>
      <c r="H30" s="231" t="s">
        <v>63</v>
      </c>
      <c r="I30" s="231" t="s">
        <v>63</v>
      </c>
      <c r="J30" s="231" t="s">
        <v>63</v>
      </c>
      <c r="K30" s="231" t="s">
        <v>63</v>
      </c>
      <c r="L30" s="231" t="s">
        <v>63</v>
      </c>
      <c r="M30" s="231" t="s">
        <v>63</v>
      </c>
      <c r="N30" s="231" t="s">
        <v>63</v>
      </c>
      <c r="O30" s="231" t="s">
        <v>63</v>
      </c>
      <c r="P30" s="231" t="s">
        <v>63</v>
      </c>
      <c r="Q30" s="231" t="s">
        <v>63</v>
      </c>
      <c r="R30" s="231" t="s">
        <v>63</v>
      </c>
      <c r="S30" s="231">
        <v>87</v>
      </c>
      <c r="T30" s="231">
        <f>U30+X30</f>
        <v>26</v>
      </c>
      <c r="U30" s="231">
        <f>V30+W30</f>
        <v>26</v>
      </c>
      <c r="V30" s="231">
        <v>26</v>
      </c>
      <c r="W30" s="231">
        <v>0</v>
      </c>
      <c r="X30" s="285">
        <f>Y30</f>
        <v>0</v>
      </c>
      <c r="Y30" s="285"/>
      <c r="Z30" s="231">
        <f>AA30+AB30</f>
        <v>60</v>
      </c>
      <c r="AA30" s="231">
        <v>60</v>
      </c>
      <c r="AB30" s="231">
        <v>0</v>
      </c>
      <c r="AC30" s="232">
        <v>43329</v>
      </c>
      <c r="AD30" s="232">
        <v>43323</v>
      </c>
      <c r="AE30" s="231" t="s">
        <v>412</v>
      </c>
      <c r="AF30" s="233">
        <v>53</v>
      </c>
      <c r="AG30" s="232">
        <v>43328</v>
      </c>
      <c r="AH30" s="231" t="s">
        <v>412</v>
      </c>
      <c r="AI30" s="231" t="s">
        <v>413</v>
      </c>
      <c r="AJ30" s="231"/>
      <c r="AK30" s="231"/>
      <c r="AL30" s="231"/>
      <c r="AM30" s="231"/>
      <c r="AN30" s="231"/>
      <c r="AO30" s="231"/>
      <c r="AP30" s="231"/>
      <c r="AQ30" s="231"/>
      <c r="AR30" s="231"/>
      <c r="AS30" s="231"/>
      <c r="AT30" s="231"/>
      <c r="AU30" s="231"/>
      <c r="AV30" s="231"/>
      <c r="AW30" s="231"/>
      <c r="AX30" s="231"/>
      <c r="AY30" s="233">
        <v>53</v>
      </c>
    </row>
    <row r="31" spans="1:51" s="234" customFormat="1" ht="15.75">
      <c r="A31" s="231" t="s">
        <v>560</v>
      </c>
      <c r="B31" s="231" t="s">
        <v>63</v>
      </c>
      <c r="C31" s="231" t="s">
        <v>240</v>
      </c>
      <c r="D31" s="232">
        <v>43271</v>
      </c>
      <c r="E31" s="231" t="s">
        <v>63</v>
      </c>
      <c r="F31" s="231" t="s">
        <v>63</v>
      </c>
      <c r="G31" s="231" t="s">
        <v>63</v>
      </c>
      <c r="H31" s="231" t="s">
        <v>63</v>
      </c>
      <c r="I31" s="231" t="s">
        <v>63</v>
      </c>
      <c r="J31" s="231" t="s">
        <v>63</v>
      </c>
      <c r="K31" s="231" t="s">
        <v>63</v>
      </c>
      <c r="L31" s="231" t="s">
        <v>63</v>
      </c>
      <c r="M31" s="231" t="s">
        <v>63</v>
      </c>
      <c r="N31" s="231" t="s">
        <v>63</v>
      </c>
      <c r="O31" s="231" t="s">
        <v>63</v>
      </c>
      <c r="P31" s="231" t="s">
        <v>63</v>
      </c>
      <c r="Q31" s="231" t="s">
        <v>63</v>
      </c>
      <c r="R31" s="231" t="s">
        <v>63</v>
      </c>
      <c r="S31" s="231">
        <v>65</v>
      </c>
      <c r="T31" s="231">
        <v>50</v>
      </c>
      <c r="U31" s="231">
        <v>50</v>
      </c>
      <c r="V31" s="231">
        <v>50</v>
      </c>
      <c r="W31" s="231">
        <v>0</v>
      </c>
      <c r="X31" s="285">
        <v>0</v>
      </c>
      <c r="Y31" s="285"/>
      <c r="Z31" s="231">
        <v>15</v>
      </c>
      <c r="AA31" s="231">
        <v>15</v>
      </c>
      <c r="AB31" s="231">
        <v>0</v>
      </c>
      <c r="AC31" s="232">
        <v>43329</v>
      </c>
      <c r="AD31" s="232">
        <v>43324</v>
      </c>
      <c r="AE31" s="231" t="s">
        <v>412</v>
      </c>
      <c r="AF31" s="233">
        <v>53</v>
      </c>
      <c r="AG31" s="232">
        <v>43325</v>
      </c>
      <c r="AH31" s="231">
        <v>8</v>
      </c>
      <c r="AI31" s="231" t="s">
        <v>411</v>
      </c>
      <c r="AJ31" s="232">
        <v>43326</v>
      </c>
      <c r="AK31" s="231">
        <v>5</v>
      </c>
      <c r="AL31" s="231" t="s">
        <v>414</v>
      </c>
      <c r="AM31" s="232">
        <v>43328</v>
      </c>
      <c r="AN31" s="231" t="s">
        <v>412</v>
      </c>
      <c r="AO31" s="231"/>
      <c r="AP31" s="231"/>
      <c r="AQ31" s="231"/>
      <c r="AR31" s="231"/>
      <c r="AS31" s="231"/>
      <c r="AT31" s="231"/>
      <c r="AU31" s="231"/>
      <c r="AV31" s="231"/>
      <c r="AW31" s="231"/>
      <c r="AX31" s="231"/>
      <c r="AY31" s="233">
        <v>53</v>
      </c>
    </row>
    <row r="32" spans="1:51" s="234" customFormat="1" ht="15.75">
      <c r="A32" s="231" t="s">
        <v>561</v>
      </c>
      <c r="B32" s="231" t="s">
        <v>63</v>
      </c>
      <c r="C32" s="231" t="s">
        <v>305</v>
      </c>
      <c r="D32" s="236">
        <v>43274</v>
      </c>
      <c r="E32" s="231" t="s">
        <v>63</v>
      </c>
      <c r="F32" s="231" t="s">
        <v>63</v>
      </c>
      <c r="G32" s="231" t="s">
        <v>63</v>
      </c>
      <c r="H32" s="231" t="s">
        <v>63</v>
      </c>
      <c r="I32" s="231" t="s">
        <v>63</v>
      </c>
      <c r="J32" s="231" t="s">
        <v>63</v>
      </c>
      <c r="K32" s="231" t="s">
        <v>63</v>
      </c>
      <c r="L32" s="231" t="s">
        <v>63</v>
      </c>
      <c r="M32" s="231" t="s">
        <v>63</v>
      </c>
      <c r="N32" s="231" t="s">
        <v>63</v>
      </c>
      <c r="O32" s="231" t="s">
        <v>63</v>
      </c>
      <c r="P32" s="231" t="s">
        <v>63</v>
      </c>
      <c r="Q32" s="231" t="s">
        <v>63</v>
      </c>
      <c r="R32" s="231" t="s">
        <v>63</v>
      </c>
      <c r="S32" s="237">
        <v>123</v>
      </c>
      <c r="T32" s="237">
        <v>119</v>
      </c>
      <c r="U32" s="237">
        <v>115</v>
      </c>
      <c r="V32" s="237">
        <v>115</v>
      </c>
      <c r="W32" s="237">
        <v>0</v>
      </c>
      <c r="X32" s="291">
        <v>4</v>
      </c>
      <c r="Y32" s="291"/>
      <c r="Z32" s="237">
        <v>4</v>
      </c>
      <c r="AA32" s="237">
        <v>4</v>
      </c>
      <c r="AB32" s="237">
        <v>0</v>
      </c>
      <c r="AC32" s="236">
        <v>43337</v>
      </c>
      <c r="AD32" s="236">
        <v>43332</v>
      </c>
      <c r="AE32" s="237" t="s">
        <v>412</v>
      </c>
      <c r="AF32" s="233">
        <v>53</v>
      </c>
      <c r="AG32" s="236"/>
      <c r="AH32" s="237"/>
      <c r="AI32" s="237"/>
      <c r="AJ32" s="236"/>
      <c r="AK32" s="237"/>
      <c r="AL32" s="237"/>
      <c r="AM32" s="237"/>
      <c r="AN32" s="237"/>
      <c r="AO32" s="237"/>
      <c r="AP32" s="237"/>
      <c r="AQ32" s="237"/>
      <c r="AR32" s="237"/>
      <c r="AS32" s="237"/>
      <c r="AT32" s="237"/>
      <c r="AU32" s="237"/>
      <c r="AV32" s="237"/>
      <c r="AW32" s="233"/>
      <c r="AX32" s="233"/>
      <c r="AY32" s="233">
        <v>53</v>
      </c>
    </row>
    <row r="33" spans="1:51" s="234" customFormat="1" ht="15.75">
      <c r="A33" s="231" t="s">
        <v>562</v>
      </c>
      <c r="B33" s="231" t="s">
        <v>63</v>
      </c>
      <c r="C33" s="231" t="s">
        <v>305</v>
      </c>
      <c r="D33" s="236">
        <v>43274</v>
      </c>
      <c r="E33" s="231" t="s">
        <v>63</v>
      </c>
      <c r="F33" s="231" t="s">
        <v>63</v>
      </c>
      <c r="G33" s="231" t="s">
        <v>63</v>
      </c>
      <c r="H33" s="231" t="s">
        <v>63</v>
      </c>
      <c r="I33" s="231" t="s">
        <v>63</v>
      </c>
      <c r="J33" s="231" t="s">
        <v>63</v>
      </c>
      <c r="K33" s="231" t="s">
        <v>63</v>
      </c>
      <c r="L33" s="231" t="s">
        <v>63</v>
      </c>
      <c r="M33" s="231" t="s">
        <v>63</v>
      </c>
      <c r="N33" s="231" t="s">
        <v>63</v>
      </c>
      <c r="O33" s="231" t="s">
        <v>63</v>
      </c>
      <c r="P33" s="231" t="s">
        <v>63</v>
      </c>
      <c r="Q33" s="231" t="s">
        <v>63</v>
      </c>
      <c r="R33" s="231" t="s">
        <v>63</v>
      </c>
      <c r="S33" s="237">
        <v>103</v>
      </c>
      <c r="T33" s="237">
        <v>98</v>
      </c>
      <c r="U33" s="237">
        <v>96</v>
      </c>
      <c r="V33" s="237">
        <v>96</v>
      </c>
      <c r="W33" s="237">
        <v>0</v>
      </c>
      <c r="X33" s="291">
        <v>2</v>
      </c>
      <c r="Y33" s="291"/>
      <c r="Z33" s="237">
        <v>5</v>
      </c>
      <c r="AA33" s="237">
        <v>5</v>
      </c>
      <c r="AB33" s="237">
        <v>0</v>
      </c>
      <c r="AC33" s="236">
        <v>43337</v>
      </c>
      <c r="AD33" s="236">
        <v>43332</v>
      </c>
      <c r="AE33" s="237" t="s">
        <v>412</v>
      </c>
      <c r="AF33" s="233">
        <v>53</v>
      </c>
      <c r="AG33" s="236"/>
      <c r="AH33" s="237"/>
      <c r="AI33" s="237"/>
      <c r="AJ33" s="236"/>
      <c r="AK33" s="237"/>
      <c r="AL33" s="237"/>
      <c r="AM33" s="237"/>
      <c r="AN33" s="237"/>
      <c r="AO33" s="237"/>
      <c r="AP33" s="237"/>
      <c r="AQ33" s="237"/>
      <c r="AR33" s="237"/>
      <c r="AS33" s="237"/>
      <c r="AT33" s="237"/>
      <c r="AU33" s="237"/>
      <c r="AV33" s="237"/>
      <c r="AW33" s="233"/>
      <c r="AX33" s="233"/>
      <c r="AY33" s="233">
        <v>53</v>
      </c>
    </row>
    <row r="34" spans="1:51" s="234" customFormat="1" ht="15.75">
      <c r="A34" s="231" t="s">
        <v>563</v>
      </c>
      <c r="B34" s="231" t="s">
        <v>63</v>
      </c>
      <c r="C34" s="231" t="s">
        <v>224</v>
      </c>
      <c r="D34" s="232">
        <v>43274</v>
      </c>
      <c r="E34" s="231">
        <v>11</v>
      </c>
      <c r="F34" s="231">
        <v>49.5</v>
      </c>
      <c r="G34" s="231" t="s">
        <v>63</v>
      </c>
      <c r="H34" s="231" t="s">
        <v>63</v>
      </c>
      <c r="I34" s="231" t="s">
        <v>63</v>
      </c>
      <c r="J34" s="231" t="s">
        <v>63</v>
      </c>
      <c r="K34" s="231" t="s">
        <v>63</v>
      </c>
      <c r="L34" s="235" t="s">
        <v>63</v>
      </c>
      <c r="M34" s="231" t="s">
        <v>63</v>
      </c>
      <c r="N34" s="235" t="s">
        <v>63</v>
      </c>
      <c r="O34" s="235" t="s">
        <v>63</v>
      </c>
      <c r="P34" s="235" t="s">
        <v>63</v>
      </c>
      <c r="Q34" s="235" t="s">
        <v>63</v>
      </c>
      <c r="R34" s="235" t="s">
        <v>63</v>
      </c>
      <c r="S34" s="231">
        <v>105</v>
      </c>
      <c r="T34" s="231">
        <v>103</v>
      </c>
      <c r="U34" s="231">
        <v>103</v>
      </c>
      <c r="V34" s="231">
        <v>103</v>
      </c>
      <c r="W34" s="231">
        <v>0</v>
      </c>
      <c r="X34" s="285">
        <f>Y34</f>
        <v>0</v>
      </c>
      <c r="Y34" s="285"/>
      <c r="Z34" s="231">
        <f>AA34+AB34</f>
        <v>2</v>
      </c>
      <c r="AA34" s="231">
        <v>2</v>
      </c>
      <c r="AB34" s="231">
        <v>0</v>
      </c>
      <c r="AC34" s="232">
        <v>43330</v>
      </c>
      <c r="AD34" s="232">
        <v>43325</v>
      </c>
      <c r="AE34" s="231" t="s">
        <v>412</v>
      </c>
      <c r="AF34" s="233">
        <v>51</v>
      </c>
      <c r="AG34" s="232">
        <v>43326</v>
      </c>
      <c r="AH34" s="231" t="s">
        <v>412</v>
      </c>
      <c r="AI34" s="231" t="s">
        <v>411</v>
      </c>
      <c r="AJ34" s="232">
        <v>43327</v>
      </c>
      <c r="AK34" s="231" t="s">
        <v>412</v>
      </c>
      <c r="AL34" s="231" t="s">
        <v>411</v>
      </c>
      <c r="AM34" s="232"/>
      <c r="AN34" s="231"/>
      <c r="AO34" s="231"/>
      <c r="AP34" s="232"/>
      <c r="AQ34" s="231"/>
      <c r="AR34" s="231"/>
      <c r="AS34" s="231"/>
      <c r="AT34" s="231"/>
      <c r="AU34" s="231"/>
      <c r="AV34" s="231"/>
      <c r="AW34" s="231"/>
      <c r="AX34" s="231"/>
      <c r="AY34" s="233">
        <f>AD34-D34</f>
        <v>51</v>
      </c>
    </row>
    <row r="35" spans="1:51" s="234" customFormat="1" ht="15.75">
      <c r="A35" s="231" t="s">
        <v>564</v>
      </c>
      <c r="B35" s="231" t="s">
        <v>63</v>
      </c>
      <c r="C35" s="231" t="s">
        <v>222</v>
      </c>
      <c r="D35" s="232">
        <v>43274</v>
      </c>
      <c r="E35" s="231">
        <v>14.67</v>
      </c>
      <c r="F35" s="231">
        <v>57</v>
      </c>
      <c r="G35" s="231" t="s">
        <v>63</v>
      </c>
      <c r="H35" s="231" t="s">
        <v>63</v>
      </c>
      <c r="I35" s="231" t="s">
        <v>63</v>
      </c>
      <c r="J35" s="231" t="s">
        <v>63</v>
      </c>
      <c r="K35" s="231" t="s">
        <v>63</v>
      </c>
      <c r="L35" s="231" t="s">
        <v>63</v>
      </c>
      <c r="M35" s="231" t="s">
        <v>63</v>
      </c>
      <c r="N35" s="235" t="s">
        <v>63</v>
      </c>
      <c r="O35" s="235" t="s">
        <v>63</v>
      </c>
      <c r="P35" s="235" t="s">
        <v>63</v>
      </c>
      <c r="Q35" s="231" t="s">
        <v>63</v>
      </c>
      <c r="R35" s="231" t="s">
        <v>63</v>
      </c>
      <c r="S35" s="231">
        <v>80</v>
      </c>
      <c r="T35" s="231">
        <v>77</v>
      </c>
      <c r="U35" s="231">
        <v>77</v>
      </c>
      <c r="V35" s="231">
        <v>77</v>
      </c>
      <c r="W35" s="231">
        <v>0</v>
      </c>
      <c r="X35" s="285">
        <f>Y35</f>
        <v>0</v>
      </c>
      <c r="Y35" s="285"/>
      <c r="Z35" s="231">
        <f>AA35+AB35</f>
        <v>3</v>
      </c>
      <c r="AA35" s="231">
        <v>3</v>
      </c>
      <c r="AB35" s="231">
        <v>0</v>
      </c>
      <c r="AC35" s="232">
        <v>43331</v>
      </c>
      <c r="AD35" s="232">
        <v>43326</v>
      </c>
      <c r="AE35" s="231">
        <v>8</v>
      </c>
      <c r="AF35" s="233">
        <v>53</v>
      </c>
      <c r="AG35" s="232">
        <v>43329</v>
      </c>
      <c r="AH35" s="231">
        <v>3</v>
      </c>
      <c r="AI35" s="231" t="s">
        <v>426</v>
      </c>
      <c r="AJ35" s="232">
        <v>43330</v>
      </c>
      <c r="AK35" s="231">
        <v>3</v>
      </c>
      <c r="AL35" s="231" t="s">
        <v>411</v>
      </c>
      <c r="AM35" s="231"/>
      <c r="AN35" s="231"/>
      <c r="AO35" s="231"/>
      <c r="AP35" s="231"/>
      <c r="AQ35" s="231"/>
      <c r="AR35" s="231"/>
      <c r="AS35" s="231"/>
      <c r="AT35" s="231"/>
      <c r="AU35" s="231"/>
      <c r="AV35" s="231"/>
      <c r="AW35" s="231"/>
      <c r="AX35" s="231"/>
      <c r="AY35" s="233">
        <v>53</v>
      </c>
    </row>
    <row r="36" spans="1:51" s="234" customFormat="1" ht="15.75">
      <c r="A36" s="231" t="s">
        <v>565</v>
      </c>
      <c r="B36" s="231" t="s">
        <v>63</v>
      </c>
      <c r="C36" s="231" t="s">
        <v>210</v>
      </c>
      <c r="D36" s="232">
        <v>43274</v>
      </c>
      <c r="E36" s="231">
        <v>19.33</v>
      </c>
      <c r="F36" s="231">
        <v>66.67</v>
      </c>
      <c r="G36" s="231" t="s">
        <v>63</v>
      </c>
      <c r="H36" s="231" t="s">
        <v>63</v>
      </c>
      <c r="I36" s="231" t="s">
        <v>63</v>
      </c>
      <c r="J36" s="231" t="s">
        <v>63</v>
      </c>
      <c r="K36" s="231" t="s">
        <v>63</v>
      </c>
      <c r="L36" s="231" t="s">
        <v>63</v>
      </c>
      <c r="M36" s="231" t="s">
        <v>63</v>
      </c>
      <c r="N36" s="231" t="s">
        <v>63</v>
      </c>
      <c r="O36" s="231" t="s">
        <v>63</v>
      </c>
      <c r="P36" s="231" t="s">
        <v>63</v>
      </c>
      <c r="Q36" s="231" t="s">
        <v>63</v>
      </c>
      <c r="R36" s="231" t="s">
        <v>63</v>
      </c>
      <c r="S36" s="231">
        <v>87</v>
      </c>
      <c r="T36" s="231">
        <v>85</v>
      </c>
      <c r="U36" s="231">
        <v>85</v>
      </c>
      <c r="V36" s="231">
        <v>85</v>
      </c>
      <c r="W36" s="231">
        <v>0</v>
      </c>
      <c r="X36" s="285">
        <v>0</v>
      </c>
      <c r="Y36" s="285"/>
      <c r="Z36" s="231">
        <v>2</v>
      </c>
      <c r="AA36" s="231">
        <v>2</v>
      </c>
      <c r="AB36" s="231">
        <v>0</v>
      </c>
      <c r="AC36" s="232">
        <v>43331</v>
      </c>
      <c r="AD36" s="232">
        <v>43326</v>
      </c>
      <c r="AE36" s="231" t="s">
        <v>412</v>
      </c>
      <c r="AF36" s="233">
        <v>52</v>
      </c>
      <c r="AG36" s="232">
        <v>43327</v>
      </c>
      <c r="AH36" s="231">
        <v>5</v>
      </c>
      <c r="AI36" s="231" t="s">
        <v>411</v>
      </c>
      <c r="AJ36" s="231"/>
      <c r="AK36" s="231"/>
      <c r="AL36" s="231"/>
      <c r="AM36" s="231"/>
      <c r="AN36" s="231"/>
      <c r="AO36" s="231"/>
      <c r="AP36" s="231"/>
      <c r="AQ36" s="231"/>
      <c r="AR36" s="231"/>
      <c r="AS36" s="231"/>
      <c r="AT36" s="231"/>
      <c r="AU36" s="231"/>
      <c r="AV36" s="231"/>
      <c r="AW36" s="231"/>
      <c r="AX36" s="231"/>
      <c r="AY36" s="233">
        <f>AD36-D36</f>
        <v>52</v>
      </c>
    </row>
    <row r="37" spans="1:51" s="234" customFormat="1" ht="15.75">
      <c r="A37" s="231" t="s">
        <v>566</v>
      </c>
      <c r="B37" s="231" t="s">
        <v>63</v>
      </c>
      <c r="C37" s="231" t="s">
        <v>349</v>
      </c>
      <c r="D37" s="236">
        <v>43275</v>
      </c>
      <c r="E37" s="231" t="s">
        <v>63</v>
      </c>
      <c r="F37" s="231" t="s">
        <v>63</v>
      </c>
      <c r="G37" s="237" t="s">
        <v>63</v>
      </c>
      <c r="H37" s="237" t="s">
        <v>63</v>
      </c>
      <c r="I37" s="237" t="s">
        <v>63</v>
      </c>
      <c r="J37" s="237" t="s">
        <v>63</v>
      </c>
      <c r="K37" s="231" t="s">
        <v>63</v>
      </c>
      <c r="L37" s="231" t="s">
        <v>63</v>
      </c>
      <c r="M37" s="231" t="s">
        <v>63</v>
      </c>
      <c r="N37" s="238" t="s">
        <v>63</v>
      </c>
      <c r="O37" s="238" t="s">
        <v>63</v>
      </c>
      <c r="P37" s="238" t="s">
        <v>63</v>
      </c>
      <c r="Q37" s="238" t="s">
        <v>63</v>
      </c>
      <c r="R37" s="238" t="s">
        <v>63</v>
      </c>
      <c r="S37" s="237">
        <v>117</v>
      </c>
      <c r="T37" s="237">
        <v>108</v>
      </c>
      <c r="U37" s="237">
        <v>107</v>
      </c>
      <c r="V37" s="237">
        <v>107</v>
      </c>
      <c r="W37" s="237">
        <v>0</v>
      </c>
      <c r="X37" s="291">
        <v>1</v>
      </c>
      <c r="Y37" s="291"/>
      <c r="Z37" s="237">
        <v>9</v>
      </c>
      <c r="AA37" s="237">
        <v>9</v>
      </c>
      <c r="AB37" s="237">
        <v>0</v>
      </c>
      <c r="AC37" s="236">
        <v>43333</v>
      </c>
      <c r="AD37" s="232">
        <v>43328</v>
      </c>
      <c r="AE37" s="231" t="s">
        <v>412</v>
      </c>
      <c r="AF37" s="233">
        <v>53</v>
      </c>
      <c r="AG37" s="236">
        <v>43329</v>
      </c>
      <c r="AH37" s="237" t="s">
        <v>412</v>
      </c>
      <c r="AI37" s="237" t="s">
        <v>415</v>
      </c>
      <c r="AJ37" s="236">
        <v>43331</v>
      </c>
      <c r="AK37" s="237">
        <v>2</v>
      </c>
      <c r="AL37" s="237" t="s">
        <v>414</v>
      </c>
      <c r="AM37" s="236">
        <v>43332</v>
      </c>
      <c r="AN37" s="237">
        <v>3</v>
      </c>
      <c r="AO37" s="237" t="s">
        <v>411</v>
      </c>
      <c r="AP37" s="236">
        <v>43333</v>
      </c>
      <c r="AQ37" s="237">
        <v>2</v>
      </c>
      <c r="AR37" s="237" t="s">
        <v>411</v>
      </c>
      <c r="AS37" s="237"/>
      <c r="AT37" s="237"/>
      <c r="AU37" s="237"/>
      <c r="AV37" s="237"/>
      <c r="AW37" s="233"/>
      <c r="AX37" s="233"/>
      <c r="AY37" s="233">
        <f>AD37-D37</f>
        <v>53</v>
      </c>
    </row>
    <row r="38" spans="1:51" s="234" customFormat="1" ht="15.75">
      <c r="A38" s="237" t="s">
        <v>567</v>
      </c>
      <c r="B38" s="237" t="s">
        <v>63</v>
      </c>
      <c r="C38" s="237" t="s">
        <v>238</v>
      </c>
      <c r="D38" s="236">
        <v>43275</v>
      </c>
      <c r="E38" s="237">
        <v>15.33</v>
      </c>
      <c r="F38" s="237">
        <v>57.33</v>
      </c>
      <c r="G38" s="233" t="s">
        <v>63</v>
      </c>
      <c r="H38" s="233" t="s">
        <v>63</v>
      </c>
      <c r="I38" s="233" t="s">
        <v>63</v>
      </c>
      <c r="J38" s="233" t="s">
        <v>63</v>
      </c>
      <c r="K38" s="233" t="s">
        <v>63</v>
      </c>
      <c r="L38" s="233" t="s">
        <v>63</v>
      </c>
      <c r="M38" s="233" t="s">
        <v>63</v>
      </c>
      <c r="N38" s="233" t="s">
        <v>63</v>
      </c>
      <c r="O38" s="233" t="s">
        <v>63</v>
      </c>
      <c r="P38" s="233" t="s">
        <v>63</v>
      </c>
      <c r="Q38" s="233" t="s">
        <v>63</v>
      </c>
      <c r="R38" s="233" t="s">
        <v>63</v>
      </c>
      <c r="S38" s="233">
        <v>70</v>
      </c>
      <c r="T38" s="233">
        <v>68</v>
      </c>
      <c r="U38" s="233">
        <v>59</v>
      </c>
      <c r="V38" s="233">
        <v>59</v>
      </c>
      <c r="W38" s="233">
        <v>0</v>
      </c>
      <c r="X38" s="293">
        <v>9</v>
      </c>
      <c r="Y38" s="293"/>
      <c r="Z38" s="233">
        <v>2</v>
      </c>
      <c r="AA38" s="233">
        <v>2</v>
      </c>
      <c r="AB38" s="233">
        <v>0</v>
      </c>
      <c r="AC38" s="245">
        <v>43336</v>
      </c>
      <c r="AD38" s="245">
        <v>43328</v>
      </c>
      <c r="AE38" s="233" t="s">
        <v>412</v>
      </c>
      <c r="AF38" s="233">
        <v>53</v>
      </c>
      <c r="AG38" s="233"/>
      <c r="AH38" s="233"/>
      <c r="AI38" s="233"/>
      <c r="AJ38" s="233"/>
      <c r="AK38" s="233"/>
      <c r="AL38" s="233"/>
      <c r="AM38" s="233"/>
      <c r="AN38" s="233"/>
      <c r="AO38" s="233"/>
      <c r="AP38" s="233"/>
      <c r="AQ38" s="233"/>
      <c r="AR38" s="233"/>
      <c r="AS38" s="233"/>
      <c r="AT38" s="233"/>
      <c r="AU38" s="233"/>
      <c r="AV38" s="233"/>
      <c r="AW38" s="233"/>
      <c r="AX38" s="233"/>
      <c r="AY38" s="233">
        <f>AD38-D38</f>
        <v>53</v>
      </c>
    </row>
    <row r="39" spans="1:51" s="234" customFormat="1" ht="15.75">
      <c r="A39" s="231" t="s">
        <v>568</v>
      </c>
      <c r="B39" s="231" t="s">
        <v>63</v>
      </c>
      <c r="C39" s="237" t="s">
        <v>189</v>
      </c>
      <c r="D39" s="236">
        <v>43275</v>
      </c>
      <c r="E39" s="237">
        <v>15.67</v>
      </c>
      <c r="F39" s="237">
        <v>56</v>
      </c>
      <c r="G39" s="237" t="s">
        <v>63</v>
      </c>
      <c r="H39" s="237" t="s">
        <v>63</v>
      </c>
      <c r="I39" s="237" t="s">
        <v>63</v>
      </c>
      <c r="J39" s="237" t="s">
        <v>63</v>
      </c>
      <c r="K39" s="237" t="s">
        <v>63</v>
      </c>
      <c r="L39" s="237" t="s">
        <v>63</v>
      </c>
      <c r="M39" s="237" t="s">
        <v>63</v>
      </c>
      <c r="N39" s="237" t="s">
        <v>63</v>
      </c>
      <c r="O39" s="237" t="s">
        <v>63</v>
      </c>
      <c r="P39" s="237" t="s">
        <v>63</v>
      </c>
      <c r="Q39" s="237" t="s">
        <v>63</v>
      </c>
      <c r="R39" s="237" t="s">
        <v>63</v>
      </c>
      <c r="S39" s="231">
        <v>118</v>
      </c>
      <c r="T39" s="237">
        <v>116</v>
      </c>
      <c r="U39" s="237">
        <v>111</v>
      </c>
      <c r="V39" s="237">
        <v>111</v>
      </c>
      <c r="W39" s="237">
        <v>0</v>
      </c>
      <c r="X39" s="291">
        <v>15</v>
      </c>
      <c r="Y39" s="291"/>
      <c r="Z39" s="237">
        <v>2</v>
      </c>
      <c r="AA39" s="237">
        <v>2</v>
      </c>
      <c r="AB39" s="237">
        <v>0</v>
      </c>
      <c r="AC39" s="236">
        <v>43336</v>
      </c>
      <c r="AD39" s="232">
        <v>43331</v>
      </c>
      <c r="AE39" s="231">
        <v>2</v>
      </c>
      <c r="AF39" s="233">
        <v>56</v>
      </c>
      <c r="AG39" s="236">
        <v>43332</v>
      </c>
      <c r="AH39" s="237">
        <v>2</v>
      </c>
      <c r="AI39" s="237" t="s">
        <v>411</v>
      </c>
      <c r="AJ39" s="236">
        <v>43333</v>
      </c>
      <c r="AK39" s="237">
        <v>1</v>
      </c>
      <c r="AL39" s="237" t="s">
        <v>411</v>
      </c>
      <c r="AM39" s="236">
        <v>43334</v>
      </c>
      <c r="AN39" s="237">
        <v>3</v>
      </c>
      <c r="AO39" s="237" t="s">
        <v>411</v>
      </c>
      <c r="AP39" s="237"/>
      <c r="AQ39" s="237"/>
      <c r="AR39" s="237"/>
      <c r="AS39" s="237"/>
      <c r="AT39" s="237"/>
      <c r="AU39" s="237"/>
      <c r="AV39" s="237"/>
      <c r="AW39" s="233"/>
      <c r="AX39" s="233"/>
      <c r="AY39" s="233">
        <f>AD39-D39</f>
        <v>56</v>
      </c>
    </row>
    <row r="40" spans="1:51" s="219" customFormat="1" ht="15.75">
      <c r="A40" s="229" t="s">
        <v>569</v>
      </c>
      <c r="B40" s="214" t="s">
        <v>241</v>
      </c>
      <c r="C40" s="214" t="s">
        <v>199</v>
      </c>
      <c r="D40" s="215">
        <v>43276</v>
      </c>
      <c r="E40" s="214">
        <v>11</v>
      </c>
      <c r="F40" s="214">
        <v>62.5</v>
      </c>
      <c r="G40" s="216">
        <v>73</v>
      </c>
      <c r="H40" s="216">
        <v>70</v>
      </c>
      <c r="I40" s="216">
        <v>68</v>
      </c>
      <c r="J40" s="216">
        <v>51</v>
      </c>
      <c r="K40" s="216" t="s">
        <v>63</v>
      </c>
      <c r="L40" s="216" t="s">
        <v>63</v>
      </c>
      <c r="M40" s="230">
        <v>0.9861111111111112</v>
      </c>
      <c r="N40" s="216" t="s">
        <v>63</v>
      </c>
      <c r="O40" s="230">
        <v>0.0006944444444444445</v>
      </c>
      <c r="P40" s="230">
        <v>0.0020833333333333333</v>
      </c>
      <c r="Q40" s="216" t="s">
        <v>63</v>
      </c>
      <c r="R40" s="230">
        <v>0.02361111111111111</v>
      </c>
      <c r="S40" s="214">
        <v>99</v>
      </c>
      <c r="T40" s="216">
        <v>96</v>
      </c>
      <c r="U40" s="216">
        <v>95</v>
      </c>
      <c r="V40" s="216">
        <v>95</v>
      </c>
      <c r="W40" s="216">
        <v>0</v>
      </c>
      <c r="X40" s="294">
        <f>Y40</f>
        <v>0</v>
      </c>
      <c r="Y40" s="294"/>
      <c r="Z40" s="216">
        <f>AA40+AB40</f>
        <v>3</v>
      </c>
      <c r="AA40" s="216">
        <v>3</v>
      </c>
      <c r="AB40" s="216">
        <v>0</v>
      </c>
      <c r="AC40" s="215">
        <v>43338</v>
      </c>
      <c r="AD40" s="215">
        <v>43333</v>
      </c>
      <c r="AE40" s="216" t="s">
        <v>412</v>
      </c>
      <c r="AF40" s="218">
        <v>57</v>
      </c>
      <c r="AG40" s="215">
        <v>43334</v>
      </c>
      <c r="AH40" s="216" t="s">
        <v>412</v>
      </c>
      <c r="AI40" s="216" t="s">
        <v>411</v>
      </c>
      <c r="AJ40" s="215">
        <v>43335</v>
      </c>
      <c r="AK40" s="216">
        <v>1</v>
      </c>
      <c r="AL40" s="216" t="s">
        <v>411</v>
      </c>
      <c r="AM40" s="215">
        <v>43336</v>
      </c>
      <c r="AN40" s="216">
        <v>5</v>
      </c>
      <c r="AO40" s="216" t="s">
        <v>411</v>
      </c>
      <c r="AP40" s="216"/>
      <c r="AQ40" s="216"/>
      <c r="AR40" s="216"/>
      <c r="AS40" s="216"/>
      <c r="AT40" s="216"/>
      <c r="AU40" s="216"/>
      <c r="AV40" s="216"/>
      <c r="AW40" s="218"/>
      <c r="AX40" s="218"/>
      <c r="AY40" s="218">
        <f>AD40-D40</f>
        <v>57</v>
      </c>
    </row>
    <row r="41" spans="1:51" s="234" customFormat="1" ht="15.75">
      <c r="A41" s="231" t="s">
        <v>570</v>
      </c>
      <c r="B41" s="231" t="s">
        <v>242</v>
      </c>
      <c r="C41" s="231" t="s">
        <v>148</v>
      </c>
      <c r="D41" s="232">
        <v>43276</v>
      </c>
      <c r="E41" s="231">
        <v>9.5</v>
      </c>
      <c r="F41" s="231">
        <v>66</v>
      </c>
      <c r="G41" s="231">
        <v>72</v>
      </c>
      <c r="H41" s="231">
        <v>69</v>
      </c>
      <c r="I41" s="231">
        <v>66</v>
      </c>
      <c r="J41" s="231">
        <v>50</v>
      </c>
      <c r="K41" s="231" t="s">
        <v>63</v>
      </c>
      <c r="L41" s="231" t="s">
        <v>63</v>
      </c>
      <c r="M41" s="231" t="s">
        <v>63</v>
      </c>
      <c r="N41" s="235">
        <v>0.05902777777777778</v>
      </c>
      <c r="O41" s="235">
        <v>0.06874999999999999</v>
      </c>
      <c r="P41" s="235">
        <v>0.08194444444444444</v>
      </c>
      <c r="Q41" s="231" t="s">
        <v>63</v>
      </c>
      <c r="R41" s="231" t="s">
        <v>63</v>
      </c>
      <c r="S41" s="231">
        <v>106</v>
      </c>
      <c r="T41" s="231">
        <v>90</v>
      </c>
      <c r="U41" s="231">
        <v>90</v>
      </c>
      <c r="V41" s="231">
        <v>90</v>
      </c>
      <c r="W41" s="231">
        <v>0</v>
      </c>
      <c r="X41" s="285">
        <f>Y41</f>
        <v>0</v>
      </c>
      <c r="Y41" s="285"/>
      <c r="Z41" s="231">
        <f>AA41+AB41</f>
        <v>16</v>
      </c>
      <c r="AA41" s="231">
        <v>16</v>
      </c>
      <c r="AB41" s="231">
        <v>0</v>
      </c>
      <c r="AC41" s="232">
        <v>43332</v>
      </c>
      <c r="AD41" s="232">
        <v>43327</v>
      </c>
      <c r="AE41" s="231" t="s">
        <v>412</v>
      </c>
      <c r="AF41" s="233">
        <v>51</v>
      </c>
      <c r="AG41" s="232"/>
      <c r="AH41" s="231"/>
      <c r="AI41" s="231"/>
      <c r="AJ41" s="231"/>
      <c r="AK41" s="231"/>
      <c r="AL41" s="231"/>
      <c r="AM41" s="231"/>
      <c r="AN41" s="231"/>
      <c r="AO41" s="231"/>
      <c r="AP41" s="231"/>
      <c r="AQ41" s="231"/>
      <c r="AR41" s="231"/>
      <c r="AS41" s="231"/>
      <c r="AT41" s="231"/>
      <c r="AU41" s="231"/>
      <c r="AV41" s="231"/>
      <c r="AW41" s="231"/>
      <c r="AX41" s="231"/>
      <c r="AY41" s="233">
        <v>51</v>
      </c>
    </row>
    <row r="42" spans="1:51" s="234" customFormat="1" ht="15.75">
      <c r="A42" s="237" t="s">
        <v>571</v>
      </c>
      <c r="B42" s="237" t="s">
        <v>63</v>
      </c>
      <c r="C42" s="237" t="s">
        <v>243</v>
      </c>
      <c r="D42" s="236">
        <v>43278</v>
      </c>
      <c r="E42" s="246">
        <v>19.67</v>
      </c>
      <c r="F42" s="237" t="s">
        <v>63</v>
      </c>
      <c r="G42" s="237" t="s">
        <v>63</v>
      </c>
      <c r="H42" s="237" t="s">
        <v>63</v>
      </c>
      <c r="I42" s="237" t="s">
        <v>63</v>
      </c>
      <c r="J42" s="233" t="s">
        <v>63</v>
      </c>
      <c r="K42" s="233" t="s">
        <v>63</v>
      </c>
      <c r="L42" s="233" t="s">
        <v>63</v>
      </c>
      <c r="M42" s="233" t="s">
        <v>63</v>
      </c>
      <c r="N42" s="233" t="s">
        <v>63</v>
      </c>
      <c r="O42" s="233" t="s">
        <v>63</v>
      </c>
      <c r="P42" s="233" t="s">
        <v>63</v>
      </c>
      <c r="Q42" s="233" t="s">
        <v>63</v>
      </c>
      <c r="R42" s="233" t="s">
        <v>63</v>
      </c>
      <c r="S42" s="233">
        <v>72</v>
      </c>
      <c r="T42" s="233">
        <v>71</v>
      </c>
      <c r="U42" s="233">
        <v>70</v>
      </c>
      <c r="V42" s="233">
        <v>70</v>
      </c>
      <c r="W42" s="233">
        <v>0</v>
      </c>
      <c r="X42" s="293">
        <v>1</v>
      </c>
      <c r="Y42" s="293"/>
      <c r="Z42" s="233">
        <v>1</v>
      </c>
      <c r="AA42" s="233">
        <v>1</v>
      </c>
      <c r="AB42" s="233">
        <v>0</v>
      </c>
      <c r="AC42" s="245">
        <v>43335</v>
      </c>
      <c r="AD42" s="245">
        <v>43330</v>
      </c>
      <c r="AE42" s="233" t="s">
        <v>412</v>
      </c>
      <c r="AF42" s="233">
        <v>52</v>
      </c>
      <c r="AG42" s="245">
        <v>43331</v>
      </c>
      <c r="AH42" s="233">
        <v>2</v>
      </c>
      <c r="AI42" s="233" t="s">
        <v>411</v>
      </c>
      <c r="AJ42" s="245">
        <v>43333</v>
      </c>
      <c r="AK42" s="233" t="s">
        <v>412</v>
      </c>
      <c r="AL42" s="233" t="s">
        <v>424</v>
      </c>
      <c r="AM42" s="233"/>
      <c r="AN42" s="233"/>
      <c r="AO42" s="233"/>
      <c r="AP42" s="233"/>
      <c r="AQ42" s="233"/>
      <c r="AR42" s="233"/>
      <c r="AS42" s="233"/>
      <c r="AT42" s="233"/>
      <c r="AU42" s="233"/>
      <c r="AV42" s="233"/>
      <c r="AW42" s="233"/>
      <c r="AX42" s="233"/>
      <c r="AY42" s="233">
        <f>AD42-D42</f>
        <v>52</v>
      </c>
    </row>
    <row r="43" spans="1:51" s="234" customFormat="1" ht="15.75">
      <c r="A43" s="231" t="s">
        <v>572</v>
      </c>
      <c r="B43" s="231" t="s">
        <v>63</v>
      </c>
      <c r="C43" s="231" t="s">
        <v>249</v>
      </c>
      <c r="D43" s="236">
        <v>43280</v>
      </c>
      <c r="E43" s="231">
        <v>14.33</v>
      </c>
      <c r="F43" s="231">
        <v>52.67</v>
      </c>
      <c r="G43" s="237" t="s">
        <v>63</v>
      </c>
      <c r="H43" s="237" t="s">
        <v>63</v>
      </c>
      <c r="I43" s="237" t="s">
        <v>63</v>
      </c>
      <c r="J43" s="237" t="s">
        <v>63</v>
      </c>
      <c r="K43" s="237" t="s">
        <v>63</v>
      </c>
      <c r="L43" s="237" t="s">
        <v>63</v>
      </c>
      <c r="M43" s="237" t="s">
        <v>63</v>
      </c>
      <c r="N43" s="237" t="s">
        <v>63</v>
      </c>
      <c r="O43" s="237" t="s">
        <v>63</v>
      </c>
      <c r="P43" s="237" t="s">
        <v>63</v>
      </c>
      <c r="Q43" s="237" t="s">
        <v>63</v>
      </c>
      <c r="R43" s="237" t="s">
        <v>63</v>
      </c>
      <c r="S43" s="231">
        <f>T43+Z43</f>
        <v>100</v>
      </c>
      <c r="T43" s="237">
        <f>U43+X43</f>
        <v>100</v>
      </c>
      <c r="U43" s="237">
        <f>V43+W43</f>
        <v>98</v>
      </c>
      <c r="V43" s="237">
        <v>98</v>
      </c>
      <c r="W43" s="237">
        <v>0</v>
      </c>
      <c r="X43" s="291">
        <v>2</v>
      </c>
      <c r="Y43" s="291"/>
      <c r="Z43" s="237">
        <f>AA43+AB43</f>
        <v>0</v>
      </c>
      <c r="AA43" s="237">
        <v>0</v>
      </c>
      <c r="AB43" s="237">
        <v>0</v>
      </c>
      <c r="AC43" s="236">
        <v>43335</v>
      </c>
      <c r="AD43" s="236">
        <v>43330</v>
      </c>
      <c r="AE43" s="237" t="s">
        <v>412</v>
      </c>
      <c r="AF43" s="233">
        <v>50</v>
      </c>
      <c r="AG43" s="237"/>
      <c r="AH43" s="237"/>
      <c r="AI43" s="237"/>
      <c r="AJ43" s="237"/>
      <c r="AK43" s="237"/>
      <c r="AL43" s="237"/>
      <c r="AM43" s="237"/>
      <c r="AN43" s="237"/>
      <c r="AO43" s="237"/>
      <c r="AP43" s="237"/>
      <c r="AQ43" s="237"/>
      <c r="AR43" s="237"/>
      <c r="AS43" s="237"/>
      <c r="AT43" s="237"/>
      <c r="AU43" s="237"/>
      <c r="AV43" s="237"/>
      <c r="AW43" s="233"/>
      <c r="AX43" s="233"/>
      <c r="AY43" s="233">
        <f>AD43-D43</f>
        <v>50</v>
      </c>
    </row>
    <row r="44" spans="1:51" s="234" customFormat="1" ht="15.75">
      <c r="A44" s="231" t="s">
        <v>573</v>
      </c>
      <c r="B44" s="231" t="s">
        <v>63</v>
      </c>
      <c r="C44" s="231" t="s">
        <v>215</v>
      </c>
      <c r="D44" s="232">
        <v>43280</v>
      </c>
      <c r="E44" s="231">
        <v>24</v>
      </c>
      <c r="F44" s="231">
        <v>65.33</v>
      </c>
      <c r="G44" s="231" t="s">
        <v>63</v>
      </c>
      <c r="H44" s="231" t="s">
        <v>63</v>
      </c>
      <c r="I44" s="231" t="s">
        <v>63</v>
      </c>
      <c r="J44" s="231" t="s">
        <v>63</v>
      </c>
      <c r="K44" s="231" t="s">
        <v>63</v>
      </c>
      <c r="L44" s="231" t="s">
        <v>63</v>
      </c>
      <c r="M44" s="231" t="s">
        <v>63</v>
      </c>
      <c r="N44" s="231" t="s">
        <v>63</v>
      </c>
      <c r="O44" s="231" t="s">
        <v>63</v>
      </c>
      <c r="P44" s="231" t="s">
        <v>63</v>
      </c>
      <c r="Q44" s="231" t="s">
        <v>63</v>
      </c>
      <c r="R44" s="231" t="s">
        <v>63</v>
      </c>
      <c r="S44" s="231">
        <v>89</v>
      </c>
      <c r="T44" s="231">
        <v>89</v>
      </c>
      <c r="U44" s="231">
        <v>87</v>
      </c>
      <c r="V44" s="231">
        <v>87</v>
      </c>
      <c r="W44" s="231">
        <v>0</v>
      </c>
      <c r="X44" s="285">
        <f>Y44</f>
        <v>0</v>
      </c>
      <c r="Y44" s="285"/>
      <c r="Z44" s="231">
        <f>AA44+AB44</f>
        <v>0</v>
      </c>
      <c r="AA44" s="231">
        <v>0</v>
      </c>
      <c r="AB44" s="231">
        <v>0</v>
      </c>
      <c r="AC44" s="232">
        <v>43334</v>
      </c>
      <c r="AD44" s="232">
        <v>43329</v>
      </c>
      <c r="AE44" s="231" t="s">
        <v>412</v>
      </c>
      <c r="AF44" s="233">
        <v>49</v>
      </c>
      <c r="AG44" s="232">
        <v>43331</v>
      </c>
      <c r="AH44" s="231" t="s">
        <v>412</v>
      </c>
      <c r="AI44" s="231" t="s">
        <v>414</v>
      </c>
      <c r="AJ44" s="232">
        <v>43332</v>
      </c>
      <c r="AK44" s="231">
        <v>3</v>
      </c>
      <c r="AL44" s="231" t="s">
        <v>411</v>
      </c>
      <c r="AM44" s="231"/>
      <c r="AN44" s="231"/>
      <c r="AO44" s="231"/>
      <c r="AP44" s="231"/>
      <c r="AQ44" s="231"/>
      <c r="AR44" s="231"/>
      <c r="AS44" s="231"/>
      <c r="AT44" s="231"/>
      <c r="AU44" s="231"/>
      <c r="AV44" s="231"/>
      <c r="AW44" s="231"/>
      <c r="AX44" s="231"/>
      <c r="AY44" s="233">
        <f>AD44-D44</f>
        <v>49</v>
      </c>
    </row>
    <row r="45" spans="1:51" s="234" customFormat="1" ht="15.75">
      <c r="A45" s="231" t="s">
        <v>574</v>
      </c>
      <c r="B45" s="231" t="s">
        <v>63</v>
      </c>
      <c r="C45" s="231" t="s">
        <v>251</v>
      </c>
      <c r="D45" s="232">
        <v>43280</v>
      </c>
      <c r="E45" s="231">
        <v>11.67</v>
      </c>
      <c r="F45" s="231">
        <v>51.67</v>
      </c>
      <c r="G45" s="231" t="s">
        <v>63</v>
      </c>
      <c r="H45" s="231" t="s">
        <v>63</v>
      </c>
      <c r="I45" s="231" t="s">
        <v>63</v>
      </c>
      <c r="J45" s="231" t="s">
        <v>63</v>
      </c>
      <c r="K45" s="231" t="s">
        <v>63</v>
      </c>
      <c r="L45" s="231" t="s">
        <v>63</v>
      </c>
      <c r="M45" s="231" t="s">
        <v>63</v>
      </c>
      <c r="N45" s="231" t="s">
        <v>63</v>
      </c>
      <c r="O45" s="231" t="s">
        <v>63</v>
      </c>
      <c r="P45" s="231" t="s">
        <v>63</v>
      </c>
      <c r="Q45" s="231" t="s">
        <v>63</v>
      </c>
      <c r="R45" s="231" t="s">
        <v>63</v>
      </c>
      <c r="S45" s="231">
        <f>T45+Z45</f>
        <v>81</v>
      </c>
      <c r="T45" s="231">
        <f>U45+X45</f>
        <v>73</v>
      </c>
      <c r="U45" s="231">
        <f>V45+W45</f>
        <v>73</v>
      </c>
      <c r="V45" s="231">
        <v>73</v>
      </c>
      <c r="W45" s="231">
        <v>0</v>
      </c>
      <c r="X45" s="285">
        <f>Y45</f>
        <v>0</v>
      </c>
      <c r="Y45" s="285"/>
      <c r="Z45" s="231">
        <v>8</v>
      </c>
      <c r="AA45" s="231">
        <v>8</v>
      </c>
      <c r="AB45" s="231">
        <v>0</v>
      </c>
      <c r="AC45" s="232">
        <v>43333</v>
      </c>
      <c r="AD45" s="232">
        <v>43328</v>
      </c>
      <c r="AE45" s="231" t="s">
        <v>412</v>
      </c>
      <c r="AF45" s="233">
        <v>48</v>
      </c>
      <c r="AG45" s="232">
        <v>43329</v>
      </c>
      <c r="AH45" s="231" t="s">
        <v>412</v>
      </c>
      <c r="AI45" s="231" t="s">
        <v>411</v>
      </c>
      <c r="AJ45" s="232">
        <v>43330</v>
      </c>
      <c r="AK45" s="231" t="s">
        <v>412</v>
      </c>
      <c r="AL45" s="231" t="s">
        <v>411</v>
      </c>
      <c r="AM45" s="232">
        <v>43331</v>
      </c>
      <c r="AN45" s="231" t="s">
        <v>412</v>
      </c>
      <c r="AO45" s="231" t="s">
        <v>411</v>
      </c>
      <c r="AP45" s="231"/>
      <c r="AQ45" s="231"/>
      <c r="AR45" s="231"/>
      <c r="AS45" s="231"/>
      <c r="AT45" s="231"/>
      <c r="AU45" s="231"/>
      <c r="AV45" s="231"/>
      <c r="AW45" s="231"/>
      <c r="AX45" s="231"/>
      <c r="AY45" s="233">
        <f>AD45-D45</f>
        <v>48</v>
      </c>
    </row>
    <row r="46" spans="1:51" s="225" customFormat="1" ht="15.75">
      <c r="A46" s="223" t="s">
        <v>575</v>
      </c>
      <c r="B46" s="220" t="s">
        <v>63</v>
      </c>
      <c r="C46" s="220" t="s">
        <v>210</v>
      </c>
      <c r="D46" s="221">
        <v>43280</v>
      </c>
      <c r="E46" s="220">
        <v>18.33</v>
      </c>
      <c r="F46" s="220" t="s">
        <v>63</v>
      </c>
      <c r="G46" s="227" t="s">
        <v>63</v>
      </c>
      <c r="H46" s="220" t="s">
        <v>63</v>
      </c>
      <c r="I46" s="224" t="s">
        <v>63</v>
      </c>
      <c r="J46" s="224" t="s">
        <v>63</v>
      </c>
      <c r="K46" s="224" t="s">
        <v>63</v>
      </c>
      <c r="L46" s="224" t="s">
        <v>63</v>
      </c>
      <c r="M46" s="224" t="s">
        <v>63</v>
      </c>
      <c r="N46" s="224" t="s">
        <v>63</v>
      </c>
      <c r="O46" s="224" t="s">
        <v>63</v>
      </c>
      <c r="P46" s="224" t="s">
        <v>63</v>
      </c>
      <c r="Q46" s="224" t="s">
        <v>63</v>
      </c>
      <c r="R46" s="224" t="s">
        <v>63</v>
      </c>
      <c r="S46" s="220">
        <f>T46+Z46</f>
        <v>75</v>
      </c>
      <c r="T46" s="223">
        <f>U46+X46</f>
        <v>73</v>
      </c>
      <c r="U46" s="223">
        <f>V46+W46</f>
        <v>73</v>
      </c>
      <c r="V46" s="223">
        <v>73</v>
      </c>
      <c r="W46" s="223">
        <v>0</v>
      </c>
      <c r="X46" s="295">
        <f>Y46</f>
        <v>0</v>
      </c>
      <c r="Y46" s="295"/>
      <c r="Z46" s="223">
        <f>AA46+AB46</f>
        <v>2</v>
      </c>
      <c r="AA46" s="223">
        <v>2</v>
      </c>
      <c r="AB46" s="223">
        <v>0</v>
      </c>
      <c r="AC46" s="228">
        <v>43335</v>
      </c>
      <c r="AD46" s="228">
        <v>43330</v>
      </c>
      <c r="AE46" s="224" t="s">
        <v>412</v>
      </c>
      <c r="AF46" s="224">
        <v>50</v>
      </c>
      <c r="AG46" s="224"/>
      <c r="AH46" s="224"/>
      <c r="AI46" s="224"/>
      <c r="AJ46" s="224"/>
      <c r="AK46" s="224"/>
      <c r="AL46" s="224"/>
      <c r="AM46" s="224"/>
      <c r="AN46" s="224"/>
      <c r="AO46" s="224"/>
      <c r="AP46" s="224"/>
      <c r="AQ46" s="224"/>
      <c r="AR46" s="224"/>
      <c r="AS46" s="224"/>
      <c r="AT46" s="224"/>
      <c r="AU46" s="224"/>
      <c r="AV46" s="224"/>
      <c r="AW46" s="224"/>
      <c r="AX46" s="224"/>
      <c r="AY46" s="224">
        <f>AD46-D46</f>
        <v>50</v>
      </c>
    </row>
    <row r="47" spans="1:51" s="234" customFormat="1" ht="15.75">
      <c r="A47" s="231" t="s">
        <v>576</v>
      </c>
      <c r="B47" s="231" t="s">
        <v>63</v>
      </c>
      <c r="C47" s="231" t="s">
        <v>316</v>
      </c>
      <c r="D47" s="236">
        <v>43281</v>
      </c>
      <c r="E47" s="231" t="s">
        <v>63</v>
      </c>
      <c r="F47" s="231" t="s">
        <v>63</v>
      </c>
      <c r="G47" s="231" t="s">
        <v>63</v>
      </c>
      <c r="H47" s="231" t="s">
        <v>63</v>
      </c>
      <c r="I47" s="231" t="s">
        <v>63</v>
      </c>
      <c r="J47" s="231" t="s">
        <v>63</v>
      </c>
      <c r="K47" s="231" t="s">
        <v>63</v>
      </c>
      <c r="L47" s="231" t="s">
        <v>63</v>
      </c>
      <c r="M47" s="231" t="s">
        <v>63</v>
      </c>
      <c r="N47" s="231" t="s">
        <v>63</v>
      </c>
      <c r="O47" s="231" t="s">
        <v>63</v>
      </c>
      <c r="P47" s="231" t="s">
        <v>63</v>
      </c>
      <c r="Q47" s="231" t="s">
        <v>63</v>
      </c>
      <c r="R47" s="231" t="s">
        <v>63</v>
      </c>
      <c r="S47" s="231">
        <v>107</v>
      </c>
      <c r="T47" s="231">
        <v>99</v>
      </c>
      <c r="U47" s="231">
        <v>98</v>
      </c>
      <c r="V47" s="231">
        <v>98</v>
      </c>
      <c r="W47" s="231">
        <v>0</v>
      </c>
      <c r="X47" s="285">
        <v>1</v>
      </c>
      <c r="Y47" s="285"/>
      <c r="Z47" s="231">
        <v>8</v>
      </c>
      <c r="AA47" s="231">
        <v>8</v>
      </c>
      <c r="AB47" s="231">
        <v>0</v>
      </c>
      <c r="AC47" s="232">
        <v>43340</v>
      </c>
      <c r="AD47" s="232">
        <v>43334</v>
      </c>
      <c r="AE47" s="231" t="s">
        <v>412</v>
      </c>
      <c r="AF47" s="233">
        <v>53</v>
      </c>
      <c r="AG47" s="236">
        <v>43336</v>
      </c>
      <c r="AH47" s="237">
        <v>8</v>
      </c>
      <c r="AI47" s="237" t="s">
        <v>414</v>
      </c>
      <c r="AJ47" s="236">
        <v>43337</v>
      </c>
      <c r="AK47" s="237">
        <v>10</v>
      </c>
      <c r="AL47" s="237" t="s">
        <v>411</v>
      </c>
      <c r="AM47" s="237"/>
      <c r="AN47" s="237"/>
      <c r="AO47" s="237"/>
      <c r="AP47" s="237"/>
      <c r="AQ47" s="237"/>
      <c r="AR47" s="237"/>
      <c r="AS47" s="237"/>
      <c r="AT47" s="237"/>
      <c r="AU47" s="237"/>
      <c r="AV47" s="237"/>
      <c r="AW47" s="233"/>
      <c r="AX47" s="233"/>
      <c r="AY47" s="233">
        <v>53</v>
      </c>
    </row>
    <row r="48" spans="1:51" s="234" customFormat="1" ht="15.75">
      <c r="A48" s="237" t="s">
        <v>577</v>
      </c>
      <c r="B48" s="231" t="s">
        <v>63</v>
      </c>
      <c r="C48" s="233" t="s">
        <v>308</v>
      </c>
      <c r="D48" s="245">
        <v>43281</v>
      </c>
      <c r="E48" s="237" t="s">
        <v>63</v>
      </c>
      <c r="F48" s="236" t="s">
        <v>63</v>
      </c>
      <c r="G48" s="231" t="s">
        <v>63</v>
      </c>
      <c r="H48" s="231" t="s">
        <v>63</v>
      </c>
      <c r="I48" s="231" t="s">
        <v>63</v>
      </c>
      <c r="J48" s="231" t="s">
        <v>63</v>
      </c>
      <c r="K48" s="231" t="s">
        <v>63</v>
      </c>
      <c r="L48" s="231" t="s">
        <v>63</v>
      </c>
      <c r="M48" s="231" t="s">
        <v>63</v>
      </c>
      <c r="N48" s="231" t="s">
        <v>63</v>
      </c>
      <c r="O48" s="231" t="s">
        <v>63</v>
      </c>
      <c r="P48" s="231" t="s">
        <v>63</v>
      </c>
      <c r="Q48" s="231" t="s">
        <v>63</v>
      </c>
      <c r="R48" s="231" t="s">
        <v>63</v>
      </c>
      <c r="S48" s="237">
        <v>112</v>
      </c>
      <c r="T48" s="237">
        <v>83</v>
      </c>
      <c r="U48" s="237">
        <v>83</v>
      </c>
      <c r="V48" s="237">
        <v>83</v>
      </c>
      <c r="W48" s="237">
        <v>0</v>
      </c>
      <c r="X48" s="291">
        <v>0</v>
      </c>
      <c r="Y48" s="291"/>
      <c r="Z48" s="237">
        <v>29</v>
      </c>
      <c r="AA48" s="237">
        <v>29</v>
      </c>
      <c r="AB48" s="237">
        <v>0</v>
      </c>
      <c r="AC48" s="236" t="s">
        <v>425</v>
      </c>
      <c r="AD48" s="236">
        <v>43334</v>
      </c>
      <c r="AE48" s="237" t="s">
        <v>412</v>
      </c>
      <c r="AF48" s="233">
        <v>53</v>
      </c>
      <c r="AG48" s="236">
        <v>43336</v>
      </c>
      <c r="AH48" s="237" t="s">
        <v>412</v>
      </c>
      <c r="AI48" s="237"/>
      <c r="AJ48" s="237"/>
      <c r="AK48" s="237"/>
      <c r="AL48" s="237"/>
      <c r="AM48" s="237"/>
      <c r="AN48" s="237"/>
      <c r="AO48" s="237"/>
      <c r="AP48" s="237"/>
      <c r="AQ48" s="237"/>
      <c r="AR48" s="237"/>
      <c r="AS48" s="237"/>
      <c r="AT48" s="237"/>
      <c r="AU48" s="237"/>
      <c r="AV48" s="237"/>
      <c r="AW48" s="233"/>
      <c r="AX48" s="233"/>
      <c r="AY48" s="233">
        <f>AD48-D48</f>
        <v>53</v>
      </c>
    </row>
    <row r="49" spans="1:51" s="234" customFormat="1" ht="15.75">
      <c r="A49" s="237" t="s">
        <v>578</v>
      </c>
      <c r="B49" s="237" t="s">
        <v>63</v>
      </c>
      <c r="C49" s="237" t="s">
        <v>179</v>
      </c>
      <c r="D49" s="236">
        <v>43281</v>
      </c>
      <c r="E49" s="237">
        <v>12.63</v>
      </c>
      <c r="F49" s="237">
        <v>56.33</v>
      </c>
      <c r="G49" s="237" t="s">
        <v>63</v>
      </c>
      <c r="H49" s="237" t="s">
        <v>63</v>
      </c>
      <c r="I49" s="237" t="s">
        <v>63</v>
      </c>
      <c r="J49" s="237" t="s">
        <v>63</v>
      </c>
      <c r="K49" s="237" t="s">
        <v>63</v>
      </c>
      <c r="L49" s="237" t="s">
        <v>63</v>
      </c>
      <c r="M49" s="237" t="s">
        <v>63</v>
      </c>
      <c r="N49" s="237" t="s">
        <v>63</v>
      </c>
      <c r="O49" s="237" t="s">
        <v>63</v>
      </c>
      <c r="P49" s="238" t="s">
        <v>63</v>
      </c>
      <c r="Q49" s="238" t="s">
        <v>63</v>
      </c>
      <c r="R49" s="238" t="s">
        <v>63</v>
      </c>
      <c r="S49" s="231">
        <v>42</v>
      </c>
      <c r="T49" s="237">
        <v>42</v>
      </c>
      <c r="U49" s="237">
        <v>42</v>
      </c>
      <c r="V49" s="237">
        <v>42</v>
      </c>
      <c r="W49" s="237">
        <v>0</v>
      </c>
      <c r="X49" s="291">
        <v>0</v>
      </c>
      <c r="Y49" s="291"/>
      <c r="Z49" s="237">
        <v>0</v>
      </c>
      <c r="AA49" s="237">
        <v>0</v>
      </c>
      <c r="AB49" s="237">
        <v>0</v>
      </c>
      <c r="AC49" s="236">
        <v>43342</v>
      </c>
      <c r="AD49" s="236">
        <v>43337</v>
      </c>
      <c r="AE49" s="237" t="s">
        <v>412</v>
      </c>
      <c r="AF49" s="233">
        <v>57</v>
      </c>
      <c r="AG49" s="236"/>
      <c r="AH49" s="237"/>
      <c r="AI49" s="237"/>
      <c r="AJ49" s="237"/>
      <c r="AK49" s="237"/>
      <c r="AL49" s="237"/>
      <c r="AM49" s="237"/>
      <c r="AN49" s="237"/>
      <c r="AO49" s="237"/>
      <c r="AP49" s="237"/>
      <c r="AQ49" s="237"/>
      <c r="AR49" s="237"/>
      <c r="AS49" s="237"/>
      <c r="AT49" s="237"/>
      <c r="AU49" s="237"/>
      <c r="AV49" s="237"/>
      <c r="AW49" s="233"/>
      <c r="AX49" s="233"/>
      <c r="AY49" s="233">
        <v>57</v>
      </c>
    </row>
    <row r="50" spans="1:51" s="234" customFormat="1" ht="15.75">
      <c r="A50" s="231" t="s">
        <v>579</v>
      </c>
      <c r="B50" s="231" t="s">
        <v>63</v>
      </c>
      <c r="C50" s="231" t="s">
        <v>351</v>
      </c>
      <c r="D50" s="236">
        <v>43283</v>
      </c>
      <c r="E50" s="231" t="s">
        <v>63</v>
      </c>
      <c r="F50" s="231" t="s">
        <v>63</v>
      </c>
      <c r="G50" s="237" t="s">
        <v>63</v>
      </c>
      <c r="H50" s="237" t="s">
        <v>63</v>
      </c>
      <c r="I50" s="237" t="s">
        <v>63</v>
      </c>
      <c r="J50" s="237" t="s">
        <v>63</v>
      </c>
      <c r="K50" s="231" t="s">
        <v>63</v>
      </c>
      <c r="L50" s="231" t="s">
        <v>63</v>
      </c>
      <c r="M50" s="238" t="s">
        <v>63</v>
      </c>
      <c r="N50" s="238" t="s">
        <v>63</v>
      </c>
      <c r="O50" s="238" t="s">
        <v>63</v>
      </c>
      <c r="P50" s="238" t="s">
        <v>63</v>
      </c>
      <c r="Q50" s="238" t="s">
        <v>63</v>
      </c>
      <c r="R50" s="238" t="s">
        <v>63</v>
      </c>
      <c r="S50" s="237">
        <v>118</v>
      </c>
      <c r="T50" s="237">
        <v>115</v>
      </c>
      <c r="U50" s="237">
        <v>114</v>
      </c>
      <c r="V50" s="237">
        <v>114</v>
      </c>
      <c r="W50" s="237">
        <v>0</v>
      </c>
      <c r="X50" s="291">
        <v>1</v>
      </c>
      <c r="Y50" s="291"/>
      <c r="Z50" s="237">
        <v>3</v>
      </c>
      <c r="AA50" s="237">
        <v>3</v>
      </c>
      <c r="AB50" s="237">
        <v>0</v>
      </c>
      <c r="AC50" s="236">
        <v>43342</v>
      </c>
      <c r="AD50" s="232">
        <v>43336</v>
      </c>
      <c r="AE50" s="231" t="s">
        <v>412</v>
      </c>
      <c r="AF50" s="233">
        <v>53</v>
      </c>
      <c r="AG50" s="237"/>
      <c r="AH50" s="237"/>
      <c r="AI50" s="237"/>
      <c r="AJ50" s="237"/>
      <c r="AK50" s="237"/>
      <c r="AL50" s="237"/>
      <c r="AM50" s="237"/>
      <c r="AN50" s="237"/>
      <c r="AO50" s="237"/>
      <c r="AP50" s="237"/>
      <c r="AQ50" s="237"/>
      <c r="AR50" s="237"/>
      <c r="AS50" s="237"/>
      <c r="AT50" s="237"/>
      <c r="AU50" s="237"/>
      <c r="AV50" s="237"/>
      <c r="AW50" s="233"/>
      <c r="AX50" s="233"/>
      <c r="AY50" s="233">
        <v>53</v>
      </c>
    </row>
    <row r="51" spans="1:51" s="234" customFormat="1" ht="15.75">
      <c r="A51" s="231" t="s">
        <v>580</v>
      </c>
      <c r="B51" s="237" t="s">
        <v>63</v>
      </c>
      <c r="C51" s="237" t="s">
        <v>136</v>
      </c>
      <c r="D51" s="236">
        <v>43283</v>
      </c>
      <c r="E51" s="237">
        <v>20.67</v>
      </c>
      <c r="F51" s="237">
        <v>68.33</v>
      </c>
      <c r="G51" s="237" t="s">
        <v>63</v>
      </c>
      <c r="H51" s="237" t="s">
        <v>63</v>
      </c>
      <c r="I51" s="237" t="s">
        <v>63</v>
      </c>
      <c r="J51" s="237" t="s">
        <v>63</v>
      </c>
      <c r="K51" s="237" t="s">
        <v>63</v>
      </c>
      <c r="L51" s="237" t="s">
        <v>63</v>
      </c>
      <c r="M51" s="237" t="s">
        <v>63</v>
      </c>
      <c r="N51" s="237" t="s">
        <v>63</v>
      </c>
      <c r="O51" s="237" t="s">
        <v>63</v>
      </c>
      <c r="P51" s="237" t="s">
        <v>63</v>
      </c>
      <c r="Q51" s="237" t="s">
        <v>63</v>
      </c>
      <c r="R51" s="237" t="s">
        <v>63</v>
      </c>
      <c r="S51" s="231">
        <v>100</v>
      </c>
      <c r="T51" s="237">
        <v>97</v>
      </c>
      <c r="U51" s="237">
        <v>96</v>
      </c>
      <c r="V51" s="237">
        <v>96</v>
      </c>
      <c r="W51" s="237">
        <v>0</v>
      </c>
      <c r="X51" s="291">
        <v>1</v>
      </c>
      <c r="Y51" s="291"/>
      <c r="Z51" s="237">
        <v>3</v>
      </c>
      <c r="AA51" s="237">
        <v>3</v>
      </c>
      <c r="AB51" s="237">
        <v>0</v>
      </c>
      <c r="AC51" s="236">
        <v>43345</v>
      </c>
      <c r="AD51" s="236">
        <v>43340</v>
      </c>
      <c r="AE51" s="237" t="s">
        <v>412</v>
      </c>
      <c r="AF51" s="233">
        <v>56</v>
      </c>
      <c r="AG51" s="236">
        <v>43341</v>
      </c>
      <c r="AH51" s="237">
        <v>1</v>
      </c>
      <c r="AI51" s="237"/>
      <c r="AJ51" s="237"/>
      <c r="AK51" s="237"/>
      <c r="AL51" s="237"/>
      <c r="AM51" s="237"/>
      <c r="AN51" s="237"/>
      <c r="AO51" s="237"/>
      <c r="AP51" s="237"/>
      <c r="AQ51" s="237"/>
      <c r="AR51" s="237"/>
      <c r="AS51" s="237"/>
      <c r="AT51" s="237"/>
      <c r="AU51" s="237"/>
      <c r="AV51" s="237"/>
      <c r="AW51" s="233"/>
      <c r="AX51" s="233"/>
      <c r="AY51" s="233">
        <v>56</v>
      </c>
    </row>
    <row r="52" spans="1:51" s="234" customFormat="1" ht="15.75">
      <c r="A52" s="231" t="s">
        <v>581</v>
      </c>
      <c r="B52" s="231" t="s">
        <v>273</v>
      </c>
      <c r="C52" s="231" t="s">
        <v>210</v>
      </c>
      <c r="D52" s="245">
        <v>43288</v>
      </c>
      <c r="E52" s="231">
        <v>19</v>
      </c>
      <c r="F52" s="231">
        <v>60</v>
      </c>
      <c r="G52" s="231">
        <v>58</v>
      </c>
      <c r="H52" s="231">
        <v>61</v>
      </c>
      <c r="I52" s="231" t="s">
        <v>63</v>
      </c>
      <c r="J52" s="231" t="s">
        <v>63</v>
      </c>
      <c r="K52" s="231" t="s">
        <v>63</v>
      </c>
      <c r="L52" s="231" t="s">
        <v>63</v>
      </c>
      <c r="M52" s="238" t="s">
        <v>63</v>
      </c>
      <c r="N52" s="231" t="s">
        <v>63</v>
      </c>
      <c r="O52" s="231" t="s">
        <v>63</v>
      </c>
      <c r="P52" s="231" t="s">
        <v>63</v>
      </c>
      <c r="Q52" s="231" t="s">
        <v>63</v>
      </c>
      <c r="R52" s="231" t="s">
        <v>63</v>
      </c>
      <c r="S52" s="231" t="s">
        <v>120</v>
      </c>
      <c r="T52" s="237" t="s">
        <v>120</v>
      </c>
      <c r="U52" s="237" t="s">
        <v>120</v>
      </c>
      <c r="V52" s="237" t="s">
        <v>120</v>
      </c>
      <c r="W52" s="237" t="s">
        <v>120</v>
      </c>
      <c r="X52" s="291" t="s">
        <v>120</v>
      </c>
      <c r="Y52" s="291"/>
      <c r="Z52" s="237" t="s">
        <v>120</v>
      </c>
      <c r="AA52" s="237" t="s">
        <v>120</v>
      </c>
      <c r="AB52" s="237" t="s">
        <v>438</v>
      </c>
      <c r="AC52" s="236" t="s">
        <v>425</v>
      </c>
      <c r="AD52" s="236" t="s">
        <v>425</v>
      </c>
      <c r="AE52" s="237"/>
      <c r="AF52" s="233" t="s">
        <v>120</v>
      </c>
      <c r="AG52" s="236"/>
      <c r="AH52" s="237"/>
      <c r="AI52" s="237"/>
      <c r="AJ52" s="236"/>
      <c r="AK52" s="237"/>
      <c r="AL52" s="237"/>
      <c r="AM52" s="236"/>
      <c r="AN52" s="237"/>
      <c r="AO52" s="237"/>
      <c r="AP52" s="236"/>
      <c r="AQ52" s="237"/>
      <c r="AR52" s="237"/>
      <c r="AS52" s="237"/>
      <c r="AT52" s="237"/>
      <c r="AU52" s="237"/>
      <c r="AV52" s="237"/>
      <c r="AW52" s="233"/>
      <c r="AX52" s="233"/>
      <c r="AY52" s="233" t="s">
        <v>120</v>
      </c>
    </row>
    <row r="53" spans="1:51" s="234" customFormat="1" ht="15.75">
      <c r="A53" s="231" t="s">
        <v>582</v>
      </c>
      <c r="B53" s="231" t="s">
        <v>63</v>
      </c>
      <c r="C53" s="231" t="s">
        <v>279</v>
      </c>
      <c r="D53" s="245">
        <v>43288</v>
      </c>
      <c r="E53" s="231">
        <v>17.67</v>
      </c>
      <c r="F53" s="231">
        <v>64.5</v>
      </c>
      <c r="G53" s="231" t="s">
        <v>63</v>
      </c>
      <c r="H53" s="231" t="s">
        <v>63</v>
      </c>
      <c r="I53" s="231" t="s">
        <v>63</v>
      </c>
      <c r="J53" s="231" t="s">
        <v>63</v>
      </c>
      <c r="K53" s="231" t="s">
        <v>63</v>
      </c>
      <c r="L53" s="231" t="s">
        <v>63</v>
      </c>
      <c r="M53" s="238" t="s">
        <v>63</v>
      </c>
      <c r="N53" s="231" t="s">
        <v>63</v>
      </c>
      <c r="O53" s="231" t="s">
        <v>63</v>
      </c>
      <c r="P53" s="231" t="s">
        <v>63</v>
      </c>
      <c r="Q53" s="231" t="s">
        <v>63</v>
      </c>
      <c r="R53" s="231" t="s">
        <v>63</v>
      </c>
      <c r="S53" s="231">
        <v>100</v>
      </c>
      <c r="T53" s="237">
        <v>98</v>
      </c>
      <c r="U53" s="237">
        <v>80</v>
      </c>
      <c r="V53" s="237">
        <v>65</v>
      </c>
      <c r="W53" s="237">
        <v>15</v>
      </c>
      <c r="X53" s="291">
        <v>0</v>
      </c>
      <c r="Y53" s="291"/>
      <c r="Z53" s="237">
        <v>2</v>
      </c>
      <c r="AA53" s="237">
        <v>2</v>
      </c>
      <c r="AB53" s="237">
        <v>0</v>
      </c>
      <c r="AC53" s="236">
        <v>43340</v>
      </c>
      <c r="AD53" s="236">
        <v>43335</v>
      </c>
      <c r="AE53" s="237">
        <v>3</v>
      </c>
      <c r="AF53" s="233">
        <v>47</v>
      </c>
      <c r="AG53" s="236">
        <v>43336</v>
      </c>
      <c r="AH53" s="237" t="s">
        <v>412</v>
      </c>
      <c r="AI53" s="237" t="s">
        <v>411</v>
      </c>
      <c r="AJ53" s="236">
        <v>43337</v>
      </c>
      <c r="AK53" s="237" t="s">
        <v>412</v>
      </c>
      <c r="AL53" s="237" t="s">
        <v>411</v>
      </c>
      <c r="AM53" s="236"/>
      <c r="AN53" s="237"/>
      <c r="AO53" s="237"/>
      <c r="AP53" s="237"/>
      <c r="AQ53" s="237"/>
      <c r="AR53" s="237"/>
      <c r="AS53" s="237"/>
      <c r="AT53" s="237"/>
      <c r="AU53" s="237"/>
      <c r="AV53" s="237"/>
      <c r="AW53" s="233"/>
      <c r="AX53" s="233"/>
      <c r="AY53" s="233">
        <f>AD53-D53</f>
        <v>47</v>
      </c>
    </row>
    <row r="54" spans="1:51" s="234" customFormat="1" ht="15.75">
      <c r="A54" s="231" t="s">
        <v>583</v>
      </c>
      <c r="B54" s="231" t="s">
        <v>429</v>
      </c>
      <c r="C54" s="231" t="s">
        <v>243</v>
      </c>
      <c r="D54" s="245">
        <v>43289</v>
      </c>
      <c r="E54" s="231" t="s">
        <v>63</v>
      </c>
      <c r="F54" s="231" t="s">
        <v>429</v>
      </c>
      <c r="G54" s="231" t="s">
        <v>429</v>
      </c>
      <c r="H54" s="231" t="s">
        <v>429</v>
      </c>
      <c r="I54" s="231" t="s">
        <v>429</v>
      </c>
      <c r="J54" s="231" t="s">
        <v>429</v>
      </c>
      <c r="K54" s="231" t="s">
        <v>429</v>
      </c>
      <c r="L54" s="231" t="s">
        <v>429</v>
      </c>
      <c r="M54" s="231" t="s">
        <v>429</v>
      </c>
      <c r="N54" s="231" t="s">
        <v>429</v>
      </c>
      <c r="O54" s="231" t="s">
        <v>429</v>
      </c>
      <c r="P54" s="231" t="s">
        <v>429</v>
      </c>
      <c r="Q54" s="231" t="s">
        <v>429</v>
      </c>
      <c r="R54" s="231" t="s">
        <v>429</v>
      </c>
      <c r="S54" s="231">
        <v>78</v>
      </c>
      <c r="T54" s="237">
        <v>77</v>
      </c>
      <c r="U54" s="237">
        <v>77</v>
      </c>
      <c r="V54" s="237">
        <v>77</v>
      </c>
      <c r="W54" s="237">
        <v>0</v>
      </c>
      <c r="X54" s="291">
        <v>1</v>
      </c>
      <c r="Y54" s="291"/>
      <c r="Z54" s="237">
        <v>1</v>
      </c>
      <c r="AA54" s="237">
        <v>1</v>
      </c>
      <c r="AB54" s="237">
        <v>0</v>
      </c>
      <c r="AC54" s="236" t="s">
        <v>120</v>
      </c>
      <c r="AD54" s="236" t="s">
        <v>425</v>
      </c>
      <c r="AE54" s="237"/>
      <c r="AF54" s="233">
        <v>53</v>
      </c>
      <c r="AG54" s="236"/>
      <c r="AH54" s="237"/>
      <c r="AI54" s="237"/>
      <c r="AJ54" s="236"/>
      <c r="AK54" s="237"/>
      <c r="AL54" s="237"/>
      <c r="AM54" s="236"/>
      <c r="AN54" s="237"/>
      <c r="AO54" s="237"/>
      <c r="AP54" s="237"/>
      <c r="AQ54" s="237"/>
      <c r="AR54" s="237"/>
      <c r="AS54" s="237"/>
      <c r="AT54" s="237"/>
      <c r="AU54" s="237"/>
      <c r="AV54" s="237"/>
      <c r="AW54" s="233"/>
      <c r="AX54" s="233"/>
      <c r="AY54" s="233">
        <v>53</v>
      </c>
    </row>
    <row r="55" spans="1:51" s="225" customFormat="1" ht="15.75">
      <c r="A55" s="220" t="s">
        <v>584</v>
      </c>
      <c r="B55" s="220" t="s">
        <v>63</v>
      </c>
      <c r="C55" s="220" t="s">
        <v>291</v>
      </c>
      <c r="D55" s="226">
        <v>43289</v>
      </c>
      <c r="E55" s="220" t="s">
        <v>63</v>
      </c>
      <c r="F55" s="220" t="s">
        <v>63</v>
      </c>
      <c r="G55" s="220" t="s">
        <v>63</v>
      </c>
      <c r="H55" s="220" t="s">
        <v>63</v>
      </c>
      <c r="I55" s="223" t="s">
        <v>63</v>
      </c>
      <c r="J55" s="223" t="s">
        <v>63</v>
      </c>
      <c r="K55" s="220" t="s">
        <v>63</v>
      </c>
      <c r="L55" s="220" t="s">
        <v>63</v>
      </c>
      <c r="M55" s="220" t="s">
        <v>63</v>
      </c>
      <c r="N55" s="222" t="s">
        <v>63</v>
      </c>
      <c r="O55" s="227" t="s">
        <v>63</v>
      </c>
      <c r="P55" s="227" t="s">
        <v>63</v>
      </c>
      <c r="Q55" s="227" t="s">
        <v>63</v>
      </c>
      <c r="R55" s="227" t="s">
        <v>63</v>
      </c>
      <c r="S55" s="220" t="s">
        <v>429</v>
      </c>
      <c r="T55" s="223">
        <f>U55+X55</f>
        <v>0</v>
      </c>
      <c r="U55" s="223">
        <f>V55+W55</f>
        <v>0</v>
      </c>
      <c r="V55" s="223"/>
      <c r="W55" s="223"/>
      <c r="X55" s="295">
        <f>Y55</f>
        <v>0</v>
      </c>
      <c r="Y55" s="295"/>
      <c r="Z55" s="223">
        <f>AA55+AB55</f>
        <v>0</v>
      </c>
      <c r="AA55" s="223"/>
      <c r="AB55" s="223"/>
      <c r="AC55" s="221" t="s">
        <v>120</v>
      </c>
      <c r="AD55" s="221">
        <v>43336</v>
      </c>
      <c r="AE55" s="223" t="s">
        <v>412</v>
      </c>
      <c r="AF55" s="224">
        <v>47</v>
      </c>
      <c r="AG55" s="221"/>
      <c r="AH55" s="223"/>
      <c r="AI55" s="223"/>
      <c r="AJ55" s="221"/>
      <c r="AK55" s="223"/>
      <c r="AL55" s="223"/>
      <c r="AM55" s="221"/>
      <c r="AN55" s="223"/>
      <c r="AO55" s="223"/>
      <c r="AP55" s="221"/>
      <c r="AQ55" s="223"/>
      <c r="AR55" s="223"/>
      <c r="AS55" s="221"/>
      <c r="AT55" s="223"/>
      <c r="AU55" s="223"/>
      <c r="AV55" s="223"/>
      <c r="AW55" s="224"/>
      <c r="AX55" s="224"/>
      <c r="AY55" s="224">
        <f>AD55-D55</f>
        <v>47</v>
      </c>
    </row>
    <row r="56" spans="1:51" s="234" customFormat="1" ht="15.75">
      <c r="A56" s="231" t="s">
        <v>585</v>
      </c>
      <c r="B56" s="231" t="s">
        <v>63</v>
      </c>
      <c r="C56" s="231" t="s">
        <v>347</v>
      </c>
      <c r="D56" s="245">
        <v>43291</v>
      </c>
      <c r="E56" s="231" t="s">
        <v>429</v>
      </c>
      <c r="F56" s="231" t="s">
        <v>429</v>
      </c>
      <c r="G56" s="231" t="s">
        <v>429</v>
      </c>
      <c r="H56" s="231" t="s">
        <v>429</v>
      </c>
      <c r="I56" s="231" t="s">
        <v>429</v>
      </c>
      <c r="J56" s="231" t="s">
        <v>429</v>
      </c>
      <c r="K56" s="231" t="s">
        <v>429</v>
      </c>
      <c r="L56" s="231" t="s">
        <v>429</v>
      </c>
      <c r="M56" s="231" t="s">
        <v>429</v>
      </c>
      <c r="N56" s="231" t="s">
        <v>429</v>
      </c>
      <c r="O56" s="231" t="s">
        <v>429</v>
      </c>
      <c r="P56" s="231" t="s">
        <v>429</v>
      </c>
      <c r="Q56" s="231" t="s">
        <v>429</v>
      </c>
      <c r="R56" s="231" t="s">
        <v>429</v>
      </c>
      <c r="S56" s="231">
        <v>94</v>
      </c>
      <c r="T56" s="237">
        <v>91</v>
      </c>
      <c r="U56" s="237">
        <v>90</v>
      </c>
      <c r="V56" s="237">
        <v>90</v>
      </c>
      <c r="W56" s="237">
        <v>0</v>
      </c>
      <c r="X56" s="291">
        <v>1</v>
      </c>
      <c r="Y56" s="291"/>
      <c r="Z56" s="237">
        <v>3</v>
      </c>
      <c r="AA56" s="237">
        <v>3</v>
      </c>
      <c r="AB56" s="237">
        <v>0</v>
      </c>
      <c r="AC56" s="236">
        <v>43348</v>
      </c>
      <c r="AD56" s="236">
        <v>43344</v>
      </c>
      <c r="AE56" s="237" t="s">
        <v>412</v>
      </c>
      <c r="AF56" s="233">
        <v>53</v>
      </c>
      <c r="AG56" s="236">
        <v>43345</v>
      </c>
      <c r="AH56" s="237">
        <v>1</v>
      </c>
      <c r="AI56" s="237" t="s">
        <v>411</v>
      </c>
      <c r="AJ56" s="236"/>
      <c r="AK56" s="237"/>
      <c r="AL56" s="237"/>
      <c r="AM56" s="236"/>
      <c r="AN56" s="237"/>
      <c r="AO56" s="237"/>
      <c r="AP56" s="237"/>
      <c r="AQ56" s="237"/>
      <c r="AR56" s="237"/>
      <c r="AS56" s="237"/>
      <c r="AT56" s="237"/>
      <c r="AU56" s="237"/>
      <c r="AV56" s="237"/>
      <c r="AW56" s="233"/>
      <c r="AX56" s="233"/>
      <c r="AY56" s="233">
        <v>53</v>
      </c>
    </row>
    <row r="57" spans="1:51" s="234" customFormat="1" ht="15.75">
      <c r="A57" s="231" t="s">
        <v>586</v>
      </c>
      <c r="B57" s="231" t="s">
        <v>63</v>
      </c>
      <c r="C57" s="231" t="s">
        <v>442</v>
      </c>
      <c r="D57" s="245">
        <v>43291</v>
      </c>
      <c r="E57" s="231" t="s">
        <v>429</v>
      </c>
      <c r="F57" s="231" t="s">
        <v>429</v>
      </c>
      <c r="G57" s="231" t="s">
        <v>429</v>
      </c>
      <c r="H57" s="231" t="s">
        <v>429</v>
      </c>
      <c r="I57" s="231" t="s">
        <v>429</v>
      </c>
      <c r="J57" s="231" t="s">
        <v>429</v>
      </c>
      <c r="K57" s="231" t="s">
        <v>429</v>
      </c>
      <c r="L57" s="231" t="s">
        <v>429</v>
      </c>
      <c r="M57" s="231" t="s">
        <v>429</v>
      </c>
      <c r="N57" s="231" t="s">
        <v>429</v>
      </c>
      <c r="O57" s="231" t="s">
        <v>429</v>
      </c>
      <c r="P57" s="231" t="s">
        <v>429</v>
      </c>
      <c r="Q57" s="231" t="s">
        <v>429</v>
      </c>
      <c r="R57" s="231" t="s">
        <v>429</v>
      </c>
      <c r="S57" s="231">
        <v>83</v>
      </c>
      <c r="T57" s="237">
        <v>83</v>
      </c>
      <c r="U57" s="237">
        <v>83</v>
      </c>
      <c r="V57" s="237">
        <v>83</v>
      </c>
      <c r="W57" s="237">
        <v>0</v>
      </c>
      <c r="X57" s="291">
        <v>0</v>
      </c>
      <c r="Y57" s="291"/>
      <c r="Z57" s="237">
        <v>0</v>
      </c>
      <c r="AA57" s="237">
        <v>0</v>
      </c>
      <c r="AB57" s="237">
        <v>0</v>
      </c>
      <c r="AC57" s="236">
        <v>43348</v>
      </c>
      <c r="AD57" s="236">
        <v>43344</v>
      </c>
      <c r="AE57" s="237" t="s">
        <v>412</v>
      </c>
      <c r="AF57" s="233">
        <v>53</v>
      </c>
      <c r="AG57" s="236"/>
      <c r="AH57" s="237"/>
      <c r="AI57" s="237"/>
      <c r="AJ57" s="236"/>
      <c r="AK57" s="237"/>
      <c r="AL57" s="237"/>
      <c r="AM57" s="236"/>
      <c r="AN57" s="237"/>
      <c r="AO57" s="237"/>
      <c r="AP57" s="237"/>
      <c r="AQ57" s="237"/>
      <c r="AR57" s="237"/>
      <c r="AS57" s="237"/>
      <c r="AT57" s="237"/>
      <c r="AU57" s="237"/>
      <c r="AV57" s="237"/>
      <c r="AW57" s="233"/>
      <c r="AX57" s="233"/>
      <c r="AY57" s="233">
        <v>53</v>
      </c>
    </row>
    <row r="58" spans="1:51" s="234" customFormat="1" ht="15.75">
      <c r="A58" s="231" t="s">
        <v>587</v>
      </c>
      <c r="B58" s="231" t="s">
        <v>63</v>
      </c>
      <c r="C58" s="231" t="s">
        <v>298</v>
      </c>
      <c r="D58" s="236">
        <v>43292</v>
      </c>
      <c r="E58" s="231">
        <v>13.67</v>
      </c>
      <c r="F58" s="231">
        <v>57.33</v>
      </c>
      <c r="G58" s="231" t="s">
        <v>63</v>
      </c>
      <c r="H58" s="231" t="s">
        <v>63</v>
      </c>
      <c r="I58" s="231" t="s">
        <v>63</v>
      </c>
      <c r="J58" s="231" t="s">
        <v>63</v>
      </c>
      <c r="K58" s="231" t="s">
        <v>63</v>
      </c>
      <c r="L58" s="231" t="s">
        <v>63</v>
      </c>
      <c r="M58" s="231" t="s">
        <v>63</v>
      </c>
      <c r="N58" s="231" t="s">
        <v>63</v>
      </c>
      <c r="O58" s="231" t="s">
        <v>63</v>
      </c>
      <c r="P58" s="231" t="s">
        <v>63</v>
      </c>
      <c r="Q58" s="231" t="s">
        <v>63</v>
      </c>
      <c r="R58" s="231" t="s">
        <v>63</v>
      </c>
      <c r="S58" s="231">
        <v>84</v>
      </c>
      <c r="T58" s="237">
        <v>72</v>
      </c>
      <c r="U58" s="237">
        <v>72</v>
      </c>
      <c r="V58" s="237">
        <v>72</v>
      </c>
      <c r="W58" s="237">
        <v>0</v>
      </c>
      <c r="X58" s="291">
        <f>Y58</f>
        <v>0</v>
      </c>
      <c r="Y58" s="291"/>
      <c r="Z58" s="237">
        <v>12</v>
      </c>
      <c r="AA58" s="237">
        <v>12</v>
      </c>
      <c r="AB58" s="237">
        <v>0</v>
      </c>
      <c r="AC58" s="232">
        <v>43367</v>
      </c>
      <c r="AD58" s="236">
        <v>43345</v>
      </c>
      <c r="AE58" s="237" t="s">
        <v>412</v>
      </c>
      <c r="AF58" s="233">
        <v>53</v>
      </c>
      <c r="AG58" s="236">
        <v>43346</v>
      </c>
      <c r="AH58" s="237" t="s">
        <v>412</v>
      </c>
      <c r="AI58" s="237" t="s">
        <v>411</v>
      </c>
      <c r="AJ58" s="236">
        <v>43347</v>
      </c>
      <c r="AK58" s="237" t="s">
        <v>412</v>
      </c>
      <c r="AL58" s="237"/>
      <c r="AM58" s="236"/>
      <c r="AN58" s="237"/>
      <c r="AO58" s="237"/>
      <c r="AP58" s="237"/>
      <c r="AQ58" s="237"/>
      <c r="AR58" s="237"/>
      <c r="AS58" s="237"/>
      <c r="AT58" s="237"/>
      <c r="AU58" s="237"/>
      <c r="AV58" s="237"/>
      <c r="AW58" s="233"/>
      <c r="AX58" s="233"/>
      <c r="AY58" s="233">
        <v>53</v>
      </c>
    </row>
    <row r="59" spans="1:51" s="234" customFormat="1" ht="15.75">
      <c r="A59" s="231" t="s">
        <v>588</v>
      </c>
      <c r="B59" s="231" t="s">
        <v>63</v>
      </c>
      <c r="C59" s="231" t="s">
        <v>297</v>
      </c>
      <c r="D59" s="236">
        <v>43292</v>
      </c>
      <c r="E59" s="231">
        <v>18.33</v>
      </c>
      <c r="F59" s="231">
        <v>62.33</v>
      </c>
      <c r="G59" s="231">
        <v>82</v>
      </c>
      <c r="H59" s="231">
        <v>73</v>
      </c>
      <c r="I59" s="231">
        <v>69</v>
      </c>
      <c r="J59" s="231">
        <v>55</v>
      </c>
      <c r="K59" s="231" t="s">
        <v>63</v>
      </c>
      <c r="L59" s="231" t="s">
        <v>63</v>
      </c>
      <c r="M59" s="235">
        <v>0.022222222222222223</v>
      </c>
      <c r="N59" s="235">
        <v>0.03333333333333333</v>
      </c>
      <c r="O59" s="235">
        <v>0.042361111111111106</v>
      </c>
      <c r="P59" s="235">
        <v>0.04722222222222222</v>
      </c>
      <c r="Q59" s="235">
        <v>0.06666666666666667</v>
      </c>
      <c r="R59" s="235">
        <v>0.06944444444444443</v>
      </c>
      <c r="S59" s="231">
        <v>93</v>
      </c>
      <c r="T59" s="237">
        <v>91</v>
      </c>
      <c r="U59" s="237">
        <v>90</v>
      </c>
      <c r="V59" s="237">
        <v>90</v>
      </c>
      <c r="W59" s="237">
        <v>0</v>
      </c>
      <c r="X59" s="291">
        <v>1</v>
      </c>
      <c r="Y59" s="291"/>
      <c r="Z59" s="237">
        <v>2</v>
      </c>
      <c r="AA59" s="237">
        <v>2</v>
      </c>
      <c r="AB59" s="237">
        <v>0</v>
      </c>
      <c r="AC59" s="236">
        <v>43345</v>
      </c>
      <c r="AD59" s="236">
        <v>43340</v>
      </c>
      <c r="AE59" s="237" t="s">
        <v>412</v>
      </c>
      <c r="AF59" s="233">
        <v>48</v>
      </c>
      <c r="AG59" s="236">
        <v>43341</v>
      </c>
      <c r="AH59" s="237" t="s">
        <v>441</v>
      </c>
      <c r="AI59" s="237" t="s">
        <v>411</v>
      </c>
      <c r="AJ59" s="236">
        <v>43342</v>
      </c>
      <c r="AK59" s="237" t="s">
        <v>412</v>
      </c>
      <c r="AL59" s="237"/>
      <c r="AM59" s="236"/>
      <c r="AN59" s="237"/>
      <c r="AO59" s="237"/>
      <c r="AP59" s="237"/>
      <c r="AQ59" s="237"/>
      <c r="AR59" s="237"/>
      <c r="AS59" s="237"/>
      <c r="AT59" s="237"/>
      <c r="AU59" s="237"/>
      <c r="AV59" s="237"/>
      <c r="AW59" s="233"/>
      <c r="AX59" s="233"/>
      <c r="AY59" s="233">
        <f>AD59-D59</f>
        <v>48</v>
      </c>
    </row>
    <row r="60" spans="1:51" s="234" customFormat="1" ht="15.75">
      <c r="A60" s="231" t="s">
        <v>589</v>
      </c>
      <c r="B60" s="231" t="s">
        <v>296</v>
      </c>
      <c r="C60" s="231" t="s">
        <v>240</v>
      </c>
      <c r="D60" s="236">
        <v>43293</v>
      </c>
      <c r="E60" s="231">
        <v>10.33</v>
      </c>
      <c r="F60" s="231">
        <v>54.33</v>
      </c>
      <c r="G60" s="231">
        <v>76</v>
      </c>
      <c r="H60" s="231">
        <v>72</v>
      </c>
      <c r="I60" s="237">
        <v>67</v>
      </c>
      <c r="J60" s="237">
        <v>57</v>
      </c>
      <c r="K60" s="235">
        <v>0.9979166666666667</v>
      </c>
      <c r="L60" s="231" t="s">
        <v>63</v>
      </c>
      <c r="M60" s="231" t="s">
        <v>63</v>
      </c>
      <c r="N60" s="235">
        <v>0.0006944444444444445</v>
      </c>
      <c r="O60" s="238">
        <v>0.017361111111111112</v>
      </c>
      <c r="P60" s="238">
        <v>0.02638888888888889</v>
      </c>
      <c r="Q60" s="238" t="s">
        <v>63</v>
      </c>
      <c r="R60" s="238" t="s">
        <v>63</v>
      </c>
      <c r="S60" s="231">
        <v>87</v>
      </c>
      <c r="T60" s="237">
        <v>84</v>
      </c>
      <c r="U60" s="237">
        <v>83</v>
      </c>
      <c r="V60" s="237">
        <v>83</v>
      </c>
      <c r="W60" s="237">
        <v>0</v>
      </c>
      <c r="X60" s="291">
        <v>1</v>
      </c>
      <c r="Y60" s="291"/>
      <c r="Z60" s="237">
        <v>3</v>
      </c>
      <c r="AA60" s="237">
        <v>3</v>
      </c>
      <c r="AB60" s="237">
        <v>0</v>
      </c>
      <c r="AC60" s="236">
        <v>43348</v>
      </c>
      <c r="AD60" s="236">
        <v>43343</v>
      </c>
      <c r="AE60" s="237" t="s">
        <v>412</v>
      </c>
      <c r="AF60" s="233">
        <v>55</v>
      </c>
      <c r="AG60" s="236">
        <v>43347</v>
      </c>
      <c r="AH60" s="237">
        <v>1</v>
      </c>
      <c r="AI60" s="237" t="s">
        <v>427</v>
      </c>
      <c r="AJ60" s="236"/>
      <c r="AK60" s="237"/>
      <c r="AL60" s="237"/>
      <c r="AM60" s="237"/>
      <c r="AN60" s="237"/>
      <c r="AO60" s="237"/>
      <c r="AP60" s="237"/>
      <c r="AQ60" s="237"/>
      <c r="AR60" s="237"/>
      <c r="AS60" s="237"/>
      <c r="AT60" s="237"/>
      <c r="AU60" s="237"/>
      <c r="AV60" s="237"/>
      <c r="AW60" s="233"/>
      <c r="AX60" s="233"/>
      <c r="AY60" s="233">
        <v>55</v>
      </c>
    </row>
    <row r="61" spans="1:51" s="234" customFormat="1" ht="15.75">
      <c r="A61" s="231" t="s">
        <v>590</v>
      </c>
      <c r="B61" s="231" t="s">
        <v>429</v>
      </c>
      <c r="C61" s="231" t="s">
        <v>240</v>
      </c>
      <c r="D61" s="236">
        <v>43294</v>
      </c>
      <c r="E61" s="231" t="s">
        <v>429</v>
      </c>
      <c r="F61" s="231" t="s">
        <v>429</v>
      </c>
      <c r="G61" s="231" t="s">
        <v>429</v>
      </c>
      <c r="H61" s="231" t="s">
        <v>429</v>
      </c>
      <c r="I61" s="231" t="s">
        <v>429</v>
      </c>
      <c r="J61" s="231" t="s">
        <v>429</v>
      </c>
      <c r="K61" s="231" t="s">
        <v>429</v>
      </c>
      <c r="L61" s="231" t="s">
        <v>429</v>
      </c>
      <c r="M61" s="231" t="s">
        <v>429</v>
      </c>
      <c r="N61" s="231" t="s">
        <v>429</v>
      </c>
      <c r="O61" s="231" t="s">
        <v>429</v>
      </c>
      <c r="P61" s="231" t="s">
        <v>429</v>
      </c>
      <c r="Q61" s="231" t="s">
        <v>429</v>
      </c>
      <c r="R61" s="231" t="s">
        <v>429</v>
      </c>
      <c r="S61" s="231">
        <v>55</v>
      </c>
      <c r="T61" s="237">
        <v>51</v>
      </c>
      <c r="U61" s="237">
        <v>48</v>
      </c>
      <c r="V61" s="237">
        <v>48</v>
      </c>
      <c r="W61" s="237">
        <v>0</v>
      </c>
      <c r="X61" s="291">
        <v>3</v>
      </c>
      <c r="Y61" s="291"/>
      <c r="Z61" s="237">
        <v>4</v>
      </c>
      <c r="AA61" s="237">
        <v>4</v>
      </c>
      <c r="AB61" s="237">
        <v>0</v>
      </c>
      <c r="AC61" s="236"/>
      <c r="AD61" s="231"/>
      <c r="AE61" s="231"/>
      <c r="AF61" s="233" t="s">
        <v>429</v>
      </c>
      <c r="AG61" s="237"/>
      <c r="AH61" s="237"/>
      <c r="AI61" s="237"/>
      <c r="AJ61" s="237"/>
      <c r="AK61" s="237"/>
      <c r="AL61" s="237"/>
      <c r="AM61" s="237"/>
      <c r="AN61" s="237"/>
      <c r="AO61" s="237"/>
      <c r="AP61" s="237"/>
      <c r="AQ61" s="237"/>
      <c r="AR61" s="237"/>
      <c r="AS61" s="237"/>
      <c r="AT61" s="237"/>
      <c r="AU61" s="237"/>
      <c r="AV61" s="237"/>
      <c r="AW61" s="233"/>
      <c r="AX61" s="233"/>
      <c r="AY61" s="233"/>
    </row>
    <row r="62" spans="1:51" s="234" customFormat="1" ht="15.75">
      <c r="A62" s="231" t="s">
        <v>591</v>
      </c>
      <c r="B62" s="231" t="s">
        <v>63</v>
      </c>
      <c r="C62" s="231" t="s">
        <v>303</v>
      </c>
      <c r="D62" s="236">
        <v>43296</v>
      </c>
      <c r="E62" s="231">
        <v>19</v>
      </c>
      <c r="F62" s="231">
        <v>61.33</v>
      </c>
      <c r="G62" s="231" t="s">
        <v>63</v>
      </c>
      <c r="H62" s="231" t="s">
        <v>63</v>
      </c>
      <c r="I62" s="231" t="s">
        <v>63</v>
      </c>
      <c r="J62" s="231" t="s">
        <v>63</v>
      </c>
      <c r="K62" s="231" t="s">
        <v>63</v>
      </c>
      <c r="L62" s="235" t="s">
        <v>63</v>
      </c>
      <c r="M62" s="231" t="s">
        <v>63</v>
      </c>
      <c r="N62" s="231" t="s">
        <v>63</v>
      </c>
      <c r="O62" s="231" t="s">
        <v>63</v>
      </c>
      <c r="P62" s="231" t="s">
        <v>63</v>
      </c>
      <c r="Q62" s="235" t="s">
        <v>63</v>
      </c>
      <c r="R62" s="235" t="s">
        <v>63</v>
      </c>
      <c r="S62" s="231">
        <v>81</v>
      </c>
      <c r="T62" s="237">
        <v>80</v>
      </c>
      <c r="U62" s="237">
        <v>78</v>
      </c>
      <c r="V62" s="237">
        <v>78</v>
      </c>
      <c r="W62" s="237">
        <v>0</v>
      </c>
      <c r="X62" s="291">
        <v>2</v>
      </c>
      <c r="Y62" s="291"/>
      <c r="Z62" s="237">
        <v>1</v>
      </c>
      <c r="AA62" s="237">
        <v>1</v>
      </c>
      <c r="AB62" s="237">
        <v>0</v>
      </c>
      <c r="AC62" s="236">
        <v>43377</v>
      </c>
      <c r="AD62" s="231" t="s">
        <v>425</v>
      </c>
      <c r="AE62" s="231"/>
      <c r="AF62" s="233">
        <v>53</v>
      </c>
      <c r="AG62" s="237"/>
      <c r="AH62" s="237"/>
      <c r="AI62" s="237"/>
      <c r="AJ62" s="237"/>
      <c r="AK62" s="237"/>
      <c r="AL62" s="237"/>
      <c r="AM62" s="237"/>
      <c r="AN62" s="237"/>
      <c r="AO62" s="237"/>
      <c r="AP62" s="237"/>
      <c r="AQ62" s="237"/>
      <c r="AR62" s="237"/>
      <c r="AS62" s="237"/>
      <c r="AT62" s="237"/>
      <c r="AU62" s="237"/>
      <c r="AV62" s="237"/>
      <c r="AW62" s="233"/>
      <c r="AX62" s="233"/>
      <c r="AY62" s="233">
        <v>53</v>
      </c>
    </row>
    <row r="63" spans="1:51" s="225" customFormat="1" ht="15.75">
      <c r="A63" s="220" t="s">
        <v>592</v>
      </c>
      <c r="B63" s="220" t="s">
        <v>304</v>
      </c>
      <c r="C63" s="220" t="s">
        <v>305</v>
      </c>
      <c r="D63" s="221">
        <v>43298</v>
      </c>
      <c r="E63" s="220">
        <v>10.67</v>
      </c>
      <c r="F63" s="220">
        <v>58</v>
      </c>
      <c r="G63" s="220">
        <v>82</v>
      </c>
      <c r="H63" s="220">
        <v>73</v>
      </c>
      <c r="I63" s="220">
        <v>69</v>
      </c>
      <c r="J63" s="220">
        <v>55</v>
      </c>
      <c r="K63" s="222" t="s">
        <v>63</v>
      </c>
      <c r="L63" s="220" t="s">
        <v>63</v>
      </c>
      <c r="M63" s="222">
        <v>0.022222222222222223</v>
      </c>
      <c r="N63" s="222">
        <v>0.03333333333333333</v>
      </c>
      <c r="O63" s="222">
        <v>0.042361111111111106</v>
      </c>
      <c r="P63" s="222">
        <v>0.04722222222222222</v>
      </c>
      <c r="Q63" s="222">
        <v>0.06944444444444443</v>
      </c>
      <c r="R63" s="222" t="s">
        <v>63</v>
      </c>
      <c r="S63" s="220" t="s">
        <v>120</v>
      </c>
      <c r="T63" s="223" t="s">
        <v>120</v>
      </c>
      <c r="U63" s="223" t="s">
        <v>120</v>
      </c>
      <c r="V63" s="223" t="s">
        <v>120</v>
      </c>
      <c r="W63" s="223" t="s">
        <v>120</v>
      </c>
      <c r="X63" s="295" t="s">
        <v>120</v>
      </c>
      <c r="Y63" s="295"/>
      <c r="Z63" s="223" t="s">
        <v>120</v>
      </c>
      <c r="AA63" s="223" t="s">
        <v>120</v>
      </c>
      <c r="AB63" s="223" t="s">
        <v>120</v>
      </c>
      <c r="AC63" s="221" t="s">
        <v>120</v>
      </c>
      <c r="AD63" s="221" t="s">
        <v>425</v>
      </c>
      <c r="AE63" s="223"/>
      <c r="AF63" s="224">
        <v>53</v>
      </c>
      <c r="AG63" s="221"/>
      <c r="AH63" s="223"/>
      <c r="AI63" s="223"/>
      <c r="AJ63" s="223"/>
      <c r="AK63" s="223"/>
      <c r="AL63" s="223"/>
      <c r="AM63" s="223"/>
      <c r="AN63" s="223"/>
      <c r="AO63" s="223"/>
      <c r="AP63" s="223"/>
      <c r="AQ63" s="223"/>
      <c r="AR63" s="223"/>
      <c r="AS63" s="223"/>
      <c r="AT63" s="223"/>
      <c r="AU63" s="223"/>
      <c r="AV63" s="223"/>
      <c r="AW63" s="224"/>
      <c r="AX63" s="224"/>
      <c r="AY63" s="224">
        <v>53</v>
      </c>
    </row>
    <row r="64" spans="1:51" s="234" customFormat="1" ht="15.75">
      <c r="A64" s="231" t="s">
        <v>593</v>
      </c>
      <c r="B64" s="231" t="s">
        <v>63</v>
      </c>
      <c r="C64" s="231" t="s">
        <v>279</v>
      </c>
      <c r="D64" s="236">
        <v>43301</v>
      </c>
      <c r="E64" s="231">
        <v>22</v>
      </c>
      <c r="F64" s="231">
        <v>63.33</v>
      </c>
      <c r="G64" s="231" t="s">
        <v>63</v>
      </c>
      <c r="H64" s="231" t="s">
        <v>63</v>
      </c>
      <c r="I64" s="231">
        <v>63</v>
      </c>
      <c r="J64" s="231">
        <v>65</v>
      </c>
      <c r="K64" s="231" t="s">
        <v>63</v>
      </c>
      <c r="L64" s="231" t="s">
        <v>63</v>
      </c>
      <c r="M64" s="231" t="s">
        <v>63</v>
      </c>
      <c r="N64" s="231" t="s">
        <v>63</v>
      </c>
      <c r="O64" s="231" t="s">
        <v>63</v>
      </c>
      <c r="P64" s="235" t="s">
        <v>63</v>
      </c>
      <c r="Q64" s="235" t="s">
        <v>63</v>
      </c>
      <c r="R64" s="235" t="s">
        <v>63</v>
      </c>
      <c r="S64" s="231" t="s">
        <v>120</v>
      </c>
      <c r="T64" s="237" t="s">
        <v>120</v>
      </c>
      <c r="U64" s="237" t="s">
        <v>120</v>
      </c>
      <c r="V64" s="237" t="s">
        <v>120</v>
      </c>
      <c r="W64" s="237" t="s">
        <v>120</v>
      </c>
      <c r="X64" s="291" t="s">
        <v>120</v>
      </c>
      <c r="Y64" s="291"/>
      <c r="Z64" s="237" t="s">
        <v>120</v>
      </c>
      <c r="AA64" s="237" t="s">
        <v>120</v>
      </c>
      <c r="AB64" s="237" t="s">
        <v>120</v>
      </c>
      <c r="AC64" s="236">
        <v>43389</v>
      </c>
      <c r="AD64" s="236" t="s">
        <v>425</v>
      </c>
      <c r="AE64" s="237"/>
      <c r="AF64" s="233" t="s">
        <v>120</v>
      </c>
      <c r="AG64" s="236"/>
      <c r="AH64" s="237"/>
      <c r="AI64" s="237"/>
      <c r="AJ64" s="236"/>
      <c r="AK64" s="237"/>
      <c r="AL64" s="237"/>
      <c r="AM64" s="236"/>
      <c r="AN64" s="237"/>
      <c r="AO64" s="237"/>
      <c r="AP64" s="236"/>
      <c r="AQ64" s="237"/>
      <c r="AR64" s="237"/>
      <c r="AS64" s="237"/>
      <c r="AT64" s="237"/>
      <c r="AU64" s="237"/>
      <c r="AV64" s="237"/>
      <c r="AW64" s="233"/>
      <c r="AX64" s="233"/>
      <c r="AY64" s="233" t="s">
        <v>120</v>
      </c>
    </row>
    <row r="65" spans="1:51" s="234" customFormat="1" ht="15.75">
      <c r="A65" s="231" t="s">
        <v>594</v>
      </c>
      <c r="B65" s="231" t="s">
        <v>276</v>
      </c>
      <c r="C65" s="231" t="s">
        <v>309</v>
      </c>
      <c r="D65" s="236">
        <v>43304</v>
      </c>
      <c r="E65" s="231">
        <v>19.33</v>
      </c>
      <c r="F65" s="231">
        <v>68</v>
      </c>
      <c r="G65" s="237" t="s">
        <v>63</v>
      </c>
      <c r="H65" s="237" t="s">
        <v>63</v>
      </c>
      <c r="I65" s="237">
        <v>59</v>
      </c>
      <c r="J65" s="237">
        <v>62</v>
      </c>
      <c r="K65" s="231" t="s">
        <v>63</v>
      </c>
      <c r="L65" s="238" t="s">
        <v>63</v>
      </c>
      <c r="M65" s="231" t="s">
        <v>63</v>
      </c>
      <c r="N65" s="238" t="s">
        <v>63</v>
      </c>
      <c r="O65" s="238" t="s">
        <v>63</v>
      </c>
      <c r="P65" s="238">
        <v>0.010416666666666666</v>
      </c>
      <c r="Q65" s="238">
        <v>0.013888888888888888</v>
      </c>
      <c r="R65" s="238">
        <v>0.017361111111111112</v>
      </c>
      <c r="S65" s="231">
        <v>109</v>
      </c>
      <c r="T65" s="237">
        <v>90</v>
      </c>
      <c r="U65" s="237">
        <v>86</v>
      </c>
      <c r="V65" s="237">
        <v>86</v>
      </c>
      <c r="W65" s="237">
        <v>0</v>
      </c>
      <c r="X65" s="291">
        <v>4</v>
      </c>
      <c r="Y65" s="291"/>
      <c r="Z65" s="237">
        <v>19</v>
      </c>
      <c r="AA65" s="237">
        <v>19</v>
      </c>
      <c r="AB65" s="237">
        <v>0</v>
      </c>
      <c r="AC65" s="236">
        <v>43392</v>
      </c>
      <c r="AD65" s="231" t="s">
        <v>425</v>
      </c>
      <c r="AE65" s="231"/>
      <c r="AF65" s="233">
        <v>53</v>
      </c>
      <c r="AG65" s="237"/>
      <c r="AH65" s="237"/>
      <c r="AI65" s="237"/>
      <c r="AJ65" s="237"/>
      <c r="AK65" s="237"/>
      <c r="AL65" s="237"/>
      <c r="AM65" s="237"/>
      <c r="AN65" s="237"/>
      <c r="AO65" s="237"/>
      <c r="AP65" s="237"/>
      <c r="AQ65" s="237"/>
      <c r="AR65" s="237"/>
      <c r="AS65" s="237"/>
      <c r="AT65" s="237"/>
      <c r="AU65" s="237"/>
      <c r="AV65" s="237"/>
      <c r="AW65" s="233"/>
      <c r="AX65" s="233"/>
      <c r="AY65" s="233">
        <v>53</v>
      </c>
    </row>
    <row r="66" spans="1:51" s="234" customFormat="1" ht="15.75">
      <c r="A66" s="231" t="s">
        <v>595</v>
      </c>
      <c r="B66" s="231" t="s">
        <v>310</v>
      </c>
      <c r="C66" s="231" t="s">
        <v>271</v>
      </c>
      <c r="D66" s="236">
        <v>43304</v>
      </c>
      <c r="E66" s="231" t="s">
        <v>63</v>
      </c>
      <c r="F66" s="231" t="s">
        <v>63</v>
      </c>
      <c r="G66" s="231" t="s">
        <v>63</v>
      </c>
      <c r="H66" s="231" t="s">
        <v>63</v>
      </c>
      <c r="I66" s="231">
        <v>63</v>
      </c>
      <c r="J66" s="231">
        <v>65</v>
      </c>
      <c r="K66" s="231" t="s">
        <v>63</v>
      </c>
      <c r="L66" s="231" t="s">
        <v>63</v>
      </c>
      <c r="M66" s="231" t="s">
        <v>63</v>
      </c>
      <c r="N66" s="231" t="s">
        <v>63</v>
      </c>
      <c r="O66" s="231" t="s">
        <v>63</v>
      </c>
      <c r="P66" s="235">
        <v>0.11458333333333333</v>
      </c>
      <c r="Q66" s="235">
        <v>0.12013888888888889</v>
      </c>
      <c r="R66" s="235">
        <v>0.12152777777777778</v>
      </c>
      <c r="S66" s="231" t="s">
        <v>120</v>
      </c>
      <c r="T66" s="237" t="s">
        <v>120</v>
      </c>
      <c r="U66" s="237" t="s">
        <v>120</v>
      </c>
      <c r="V66" s="231" t="s">
        <v>120</v>
      </c>
      <c r="W66" s="231" t="s">
        <v>120</v>
      </c>
      <c r="X66" s="237" t="s">
        <v>120</v>
      </c>
      <c r="Y66" s="237"/>
      <c r="Z66" s="237" t="s">
        <v>120</v>
      </c>
      <c r="AA66" s="237" t="s">
        <v>120</v>
      </c>
      <c r="AB66" s="237" t="s">
        <v>120</v>
      </c>
      <c r="AC66" s="236" t="s">
        <v>425</v>
      </c>
      <c r="AD66" s="236" t="s">
        <v>425</v>
      </c>
      <c r="AE66" s="237"/>
      <c r="AF66" s="233">
        <v>53</v>
      </c>
      <c r="AG66" s="237"/>
      <c r="AH66" s="237"/>
      <c r="AI66" s="237"/>
      <c r="AJ66" s="237"/>
      <c r="AK66" s="237"/>
      <c r="AL66" s="237"/>
      <c r="AM66" s="237"/>
      <c r="AN66" s="237"/>
      <c r="AO66" s="237"/>
      <c r="AP66" s="237"/>
      <c r="AQ66" s="237"/>
      <c r="AR66" s="237"/>
      <c r="AS66" s="237"/>
      <c r="AT66" s="237"/>
      <c r="AU66" s="237"/>
      <c r="AV66" s="237"/>
      <c r="AW66" s="233"/>
      <c r="AX66" s="233"/>
      <c r="AY66" s="233">
        <v>53</v>
      </c>
    </row>
    <row r="67" spans="1:51" s="234" customFormat="1" ht="15.75">
      <c r="A67" s="231" t="s">
        <v>596</v>
      </c>
      <c r="B67" s="231" t="s">
        <v>313</v>
      </c>
      <c r="C67" s="231" t="s">
        <v>196</v>
      </c>
      <c r="D67" s="236">
        <v>43307</v>
      </c>
      <c r="E67" s="231">
        <v>16.33</v>
      </c>
      <c r="F67" s="231">
        <v>59</v>
      </c>
      <c r="G67" s="231" t="s">
        <v>63</v>
      </c>
      <c r="H67" s="231" t="s">
        <v>63</v>
      </c>
      <c r="I67" s="231">
        <v>57</v>
      </c>
      <c r="J67" s="231">
        <v>61</v>
      </c>
      <c r="K67" s="231" t="s">
        <v>63</v>
      </c>
      <c r="L67" s="231" t="s">
        <v>63</v>
      </c>
      <c r="M67" s="231" t="s">
        <v>63</v>
      </c>
      <c r="N67" s="231" t="s">
        <v>63</v>
      </c>
      <c r="O67" s="235">
        <v>0.9861111111111112</v>
      </c>
      <c r="P67" s="235">
        <v>0.998611111111111</v>
      </c>
      <c r="Q67" s="235">
        <v>0</v>
      </c>
      <c r="R67" s="231" t="s">
        <v>63</v>
      </c>
      <c r="S67" s="231">
        <v>87</v>
      </c>
      <c r="T67" s="237">
        <v>85</v>
      </c>
      <c r="U67" s="237">
        <v>82</v>
      </c>
      <c r="V67" s="237">
        <v>82</v>
      </c>
      <c r="W67" s="237">
        <v>0</v>
      </c>
      <c r="X67" s="291">
        <v>3</v>
      </c>
      <c r="Y67" s="291"/>
      <c r="Z67" s="237">
        <v>2</v>
      </c>
      <c r="AA67" s="237">
        <v>2</v>
      </c>
      <c r="AB67" s="237">
        <v>0</v>
      </c>
      <c r="AC67" s="236">
        <v>43365</v>
      </c>
      <c r="AD67" s="231" t="s">
        <v>425</v>
      </c>
      <c r="AE67" s="231"/>
      <c r="AF67" s="233">
        <v>53</v>
      </c>
      <c r="AG67" s="237"/>
      <c r="AH67" s="237"/>
      <c r="AI67" s="237"/>
      <c r="AJ67" s="237"/>
      <c r="AK67" s="237"/>
      <c r="AL67" s="237"/>
      <c r="AM67" s="237"/>
      <c r="AN67" s="237"/>
      <c r="AO67" s="237"/>
      <c r="AP67" s="237"/>
      <c r="AQ67" s="237"/>
      <c r="AR67" s="237"/>
      <c r="AS67" s="237"/>
      <c r="AT67" s="237"/>
      <c r="AU67" s="237"/>
      <c r="AV67" s="237"/>
      <c r="AW67" s="233"/>
      <c r="AX67" s="233"/>
      <c r="AY67" s="233">
        <v>53</v>
      </c>
    </row>
    <row r="68" spans="1:51" s="234" customFormat="1" ht="15.75">
      <c r="A68" s="231" t="s">
        <v>597</v>
      </c>
      <c r="B68" s="231" t="s">
        <v>63</v>
      </c>
      <c r="C68" s="231" t="s">
        <v>312</v>
      </c>
      <c r="D68" s="236">
        <v>43308</v>
      </c>
      <c r="E68" s="231">
        <v>16.5</v>
      </c>
      <c r="F68" s="231">
        <v>62.67</v>
      </c>
      <c r="G68" s="231" t="s">
        <v>63</v>
      </c>
      <c r="H68" s="231" t="s">
        <v>63</v>
      </c>
      <c r="I68" s="231" t="s">
        <v>63</v>
      </c>
      <c r="J68" s="231" t="s">
        <v>63</v>
      </c>
      <c r="K68" s="231" t="s">
        <v>63</v>
      </c>
      <c r="L68" s="231" t="s">
        <v>63</v>
      </c>
      <c r="M68" s="231" t="s">
        <v>63</v>
      </c>
      <c r="N68" s="231" t="s">
        <v>63</v>
      </c>
      <c r="O68" s="231" t="s">
        <v>63</v>
      </c>
      <c r="P68" s="231" t="s">
        <v>63</v>
      </c>
      <c r="Q68" s="231" t="s">
        <v>63</v>
      </c>
      <c r="R68" s="231" t="s">
        <v>63</v>
      </c>
      <c r="S68" s="231">
        <v>94</v>
      </c>
      <c r="T68" s="237">
        <v>87</v>
      </c>
      <c r="U68" s="237">
        <v>87</v>
      </c>
      <c r="V68" s="237">
        <v>87</v>
      </c>
      <c r="W68" s="237">
        <v>0</v>
      </c>
      <c r="X68" s="291">
        <v>5</v>
      </c>
      <c r="Y68" s="291"/>
      <c r="Z68" s="237">
        <f>AA68+AB68</f>
        <v>2</v>
      </c>
      <c r="AA68" s="237">
        <v>2</v>
      </c>
      <c r="AB68" s="237"/>
      <c r="AC68" s="236">
        <v>43366</v>
      </c>
      <c r="AD68" s="236" t="s">
        <v>425</v>
      </c>
      <c r="AE68" s="237"/>
      <c r="AF68" s="233">
        <v>53</v>
      </c>
      <c r="AG68" s="237"/>
      <c r="AH68" s="237"/>
      <c r="AI68" s="237"/>
      <c r="AJ68" s="237"/>
      <c r="AK68" s="237"/>
      <c r="AL68" s="237"/>
      <c r="AM68" s="237"/>
      <c r="AN68" s="237"/>
      <c r="AO68" s="237"/>
      <c r="AP68" s="237"/>
      <c r="AQ68" s="237"/>
      <c r="AR68" s="237"/>
      <c r="AS68" s="237"/>
      <c r="AT68" s="237"/>
      <c r="AU68" s="237"/>
      <c r="AV68" s="237"/>
      <c r="AW68" s="233"/>
      <c r="AX68" s="233"/>
      <c r="AY68" s="233">
        <v>53</v>
      </c>
    </row>
    <row r="69" spans="1:51" s="234" customFormat="1" ht="15.75">
      <c r="A69" s="231" t="s">
        <v>598</v>
      </c>
      <c r="B69" s="231" t="s">
        <v>63</v>
      </c>
      <c r="C69" s="231" t="s">
        <v>316</v>
      </c>
      <c r="D69" s="236">
        <v>43310</v>
      </c>
      <c r="E69" s="231">
        <v>15.6</v>
      </c>
      <c r="F69" s="231">
        <v>74.33</v>
      </c>
      <c r="G69" s="231" t="s">
        <v>63</v>
      </c>
      <c r="H69" s="231" t="s">
        <v>63</v>
      </c>
      <c r="I69" s="231" t="s">
        <v>63</v>
      </c>
      <c r="J69" s="231" t="s">
        <v>63</v>
      </c>
      <c r="K69" s="231" t="s">
        <v>63</v>
      </c>
      <c r="L69" s="231" t="s">
        <v>63</v>
      </c>
      <c r="M69" s="231" t="s">
        <v>63</v>
      </c>
      <c r="N69" s="231" t="s">
        <v>63</v>
      </c>
      <c r="O69" s="231" t="s">
        <v>63</v>
      </c>
      <c r="P69" s="231" t="s">
        <v>63</v>
      </c>
      <c r="Q69" s="231" t="s">
        <v>63</v>
      </c>
      <c r="R69" s="231" t="s">
        <v>63</v>
      </c>
      <c r="S69" s="231">
        <v>91</v>
      </c>
      <c r="T69" s="237">
        <v>90</v>
      </c>
      <c r="U69" s="237">
        <v>88</v>
      </c>
      <c r="V69" s="237">
        <v>88</v>
      </c>
      <c r="W69" s="237">
        <v>0</v>
      </c>
      <c r="X69" s="291">
        <v>2</v>
      </c>
      <c r="Y69" s="291"/>
      <c r="Z69" s="237">
        <v>1</v>
      </c>
      <c r="AA69" s="237">
        <v>1</v>
      </c>
      <c r="AB69" s="237">
        <v>0</v>
      </c>
      <c r="AC69" s="232">
        <v>43732</v>
      </c>
      <c r="AD69" s="236" t="s">
        <v>425</v>
      </c>
      <c r="AE69" s="237"/>
      <c r="AF69" s="233">
        <v>53</v>
      </c>
      <c r="AG69" s="237"/>
      <c r="AH69" s="237"/>
      <c r="AI69" s="237"/>
      <c r="AJ69" s="237"/>
      <c r="AK69" s="237"/>
      <c r="AL69" s="237"/>
      <c r="AM69" s="237"/>
      <c r="AN69" s="237"/>
      <c r="AO69" s="237"/>
      <c r="AP69" s="237"/>
      <c r="AQ69" s="237"/>
      <c r="AR69" s="237"/>
      <c r="AS69" s="237"/>
      <c r="AT69" s="237"/>
      <c r="AU69" s="237"/>
      <c r="AV69" s="237"/>
      <c r="AW69" s="233"/>
      <c r="AX69" s="233"/>
      <c r="AY69" s="233">
        <v>53</v>
      </c>
    </row>
    <row r="70" spans="1:51" s="234" customFormat="1" ht="15.75">
      <c r="A70" s="231" t="s">
        <v>599</v>
      </c>
      <c r="B70" s="231" t="s">
        <v>429</v>
      </c>
      <c r="C70" s="231" t="s">
        <v>375</v>
      </c>
      <c r="D70" s="236">
        <v>43314</v>
      </c>
      <c r="E70" s="231" t="s">
        <v>63</v>
      </c>
      <c r="F70" s="231" t="s">
        <v>63</v>
      </c>
      <c r="G70" s="231" t="s">
        <v>63</v>
      </c>
      <c r="H70" s="231" t="s">
        <v>63</v>
      </c>
      <c r="I70" s="231" t="s">
        <v>63</v>
      </c>
      <c r="J70" s="231" t="s">
        <v>63</v>
      </c>
      <c r="K70" s="231" t="s">
        <v>63</v>
      </c>
      <c r="L70" s="231" t="s">
        <v>63</v>
      </c>
      <c r="M70" s="231" t="s">
        <v>63</v>
      </c>
      <c r="N70" s="231" t="s">
        <v>63</v>
      </c>
      <c r="O70" s="231" t="s">
        <v>63</v>
      </c>
      <c r="P70" s="231" t="s">
        <v>63</v>
      </c>
      <c r="Q70" s="231" t="s">
        <v>63</v>
      </c>
      <c r="R70" s="231" t="s">
        <v>63</v>
      </c>
      <c r="S70" s="231" t="s">
        <v>120</v>
      </c>
      <c r="T70" s="231" t="s">
        <v>120</v>
      </c>
      <c r="U70" s="231" t="s">
        <v>120</v>
      </c>
      <c r="V70" s="231" t="s">
        <v>120</v>
      </c>
      <c r="W70" s="231" t="s">
        <v>120</v>
      </c>
      <c r="X70" s="285" t="s">
        <v>120</v>
      </c>
      <c r="Y70" s="285"/>
      <c r="Z70" s="231" t="s">
        <v>120</v>
      </c>
      <c r="AA70" s="231" t="s">
        <v>120</v>
      </c>
      <c r="AB70" s="231" t="s">
        <v>120</v>
      </c>
      <c r="AC70" s="236" t="s">
        <v>120</v>
      </c>
      <c r="AD70" s="236" t="s">
        <v>120</v>
      </c>
      <c r="AE70" s="237"/>
      <c r="AF70" s="233">
        <v>53</v>
      </c>
      <c r="AG70" s="237"/>
      <c r="AH70" s="237"/>
      <c r="AI70" s="237"/>
      <c r="AJ70" s="237"/>
      <c r="AK70" s="237"/>
      <c r="AL70" s="237"/>
      <c r="AM70" s="237"/>
      <c r="AN70" s="237"/>
      <c r="AO70" s="237"/>
      <c r="AP70" s="237"/>
      <c r="AQ70" s="237"/>
      <c r="AR70" s="237"/>
      <c r="AS70" s="237"/>
      <c r="AT70" s="237"/>
      <c r="AU70" s="237"/>
      <c r="AV70" s="237"/>
      <c r="AW70" s="233"/>
      <c r="AX70" s="233"/>
      <c r="AY70" s="233">
        <v>53</v>
      </c>
    </row>
    <row r="71" spans="1:51" s="219" customFormat="1" ht="15.75">
      <c r="A71" s="214" t="s">
        <v>600</v>
      </c>
      <c r="B71" s="214" t="s">
        <v>63</v>
      </c>
      <c r="C71" s="214" t="s">
        <v>250</v>
      </c>
      <c r="D71" s="215">
        <v>43318</v>
      </c>
      <c r="E71" s="214">
        <v>12.7</v>
      </c>
      <c r="F71" s="214">
        <v>49.3</v>
      </c>
      <c r="G71" s="214" t="s">
        <v>63</v>
      </c>
      <c r="H71" s="214" t="s">
        <v>63</v>
      </c>
      <c r="I71" s="214" t="s">
        <v>63</v>
      </c>
      <c r="J71" s="214" t="s">
        <v>63</v>
      </c>
      <c r="K71" s="214" t="s">
        <v>63</v>
      </c>
      <c r="L71" s="214" t="s">
        <v>63</v>
      </c>
      <c r="M71" s="214" t="s">
        <v>63</v>
      </c>
      <c r="N71" s="214" t="s">
        <v>63</v>
      </c>
      <c r="O71" s="214" t="s">
        <v>63</v>
      </c>
      <c r="P71" s="214" t="s">
        <v>63</v>
      </c>
      <c r="Q71" s="214" t="s">
        <v>63</v>
      </c>
      <c r="R71" s="214" t="s">
        <v>63</v>
      </c>
      <c r="S71" s="214">
        <v>56</v>
      </c>
      <c r="T71" s="214" t="s">
        <v>429</v>
      </c>
      <c r="U71" s="214"/>
      <c r="V71" s="214"/>
      <c r="W71" s="214"/>
      <c r="X71" s="296"/>
      <c r="Y71" s="296"/>
      <c r="Z71" s="216">
        <f>AA71+AB71</f>
        <v>0</v>
      </c>
      <c r="AA71" s="214"/>
      <c r="AB71" s="214"/>
      <c r="AC71" s="214"/>
      <c r="AD71" s="217"/>
      <c r="AE71" s="214"/>
      <c r="AF71" s="218">
        <v>53</v>
      </c>
      <c r="AG71" s="214"/>
      <c r="AH71" s="214"/>
      <c r="AI71" s="214"/>
      <c r="AJ71" s="214"/>
      <c r="AK71" s="214"/>
      <c r="AL71" s="214"/>
      <c r="AM71" s="214"/>
      <c r="AN71" s="214"/>
      <c r="AO71" s="214"/>
      <c r="AP71" s="214"/>
      <c r="AQ71" s="214"/>
      <c r="AR71" s="214"/>
      <c r="AS71" s="214"/>
      <c r="AT71" s="214"/>
      <c r="AU71" s="214"/>
      <c r="AV71" s="214"/>
      <c r="AW71" s="214"/>
      <c r="AX71" s="214"/>
      <c r="AY71" s="218">
        <v>53</v>
      </c>
    </row>
    <row r="72" spans="1:51" s="234" customFormat="1" ht="15.75">
      <c r="A72" s="231" t="s">
        <v>601</v>
      </c>
      <c r="B72" s="231" t="s">
        <v>63</v>
      </c>
      <c r="C72" s="231" t="s">
        <v>275</v>
      </c>
      <c r="D72" s="232">
        <v>43268</v>
      </c>
      <c r="E72" s="231" t="s">
        <v>63</v>
      </c>
      <c r="F72" s="231" t="s">
        <v>63</v>
      </c>
      <c r="G72" s="231" t="s">
        <v>63</v>
      </c>
      <c r="H72" s="231" t="s">
        <v>63</v>
      </c>
      <c r="I72" s="231" t="s">
        <v>63</v>
      </c>
      <c r="J72" s="231" t="s">
        <v>63</v>
      </c>
      <c r="K72" s="235" t="s">
        <v>63</v>
      </c>
      <c r="L72" s="235" t="s">
        <v>63</v>
      </c>
      <c r="M72" s="235" t="s">
        <v>63</v>
      </c>
      <c r="N72" s="235" t="s">
        <v>63</v>
      </c>
      <c r="O72" s="235" t="s">
        <v>63</v>
      </c>
      <c r="P72" s="235" t="s">
        <v>63</v>
      </c>
      <c r="Q72" s="235" t="s">
        <v>63</v>
      </c>
      <c r="R72" s="235" t="s">
        <v>63</v>
      </c>
      <c r="S72" s="231">
        <v>123</v>
      </c>
      <c r="T72" s="231">
        <v>115</v>
      </c>
      <c r="U72" s="231">
        <v>113</v>
      </c>
      <c r="V72" s="231">
        <v>113</v>
      </c>
      <c r="W72" s="231">
        <v>0</v>
      </c>
      <c r="X72" s="285">
        <v>2</v>
      </c>
      <c r="Y72" s="285"/>
      <c r="Z72" s="231">
        <v>8</v>
      </c>
      <c r="AA72" s="231">
        <v>8</v>
      </c>
      <c r="AB72" s="231">
        <v>0</v>
      </c>
      <c r="AC72" s="232">
        <v>43327</v>
      </c>
      <c r="AD72" s="232">
        <v>43321</v>
      </c>
      <c r="AE72" s="231" t="s">
        <v>412</v>
      </c>
      <c r="AF72" s="233">
        <v>53</v>
      </c>
      <c r="AG72" s="232">
        <v>43322</v>
      </c>
      <c r="AH72" s="231">
        <v>4</v>
      </c>
      <c r="AI72" s="231" t="s">
        <v>411</v>
      </c>
      <c r="AJ72" s="232">
        <v>43323</v>
      </c>
      <c r="AK72" s="231">
        <v>2</v>
      </c>
      <c r="AL72" s="231" t="s">
        <v>411</v>
      </c>
      <c r="AM72" s="232">
        <v>43324</v>
      </c>
      <c r="AN72" s="231">
        <v>8</v>
      </c>
      <c r="AO72" s="231" t="s">
        <v>411</v>
      </c>
      <c r="AP72" s="232">
        <v>43327</v>
      </c>
      <c r="AQ72" s="231">
        <v>1</v>
      </c>
      <c r="AR72" s="231" t="s">
        <v>428</v>
      </c>
      <c r="AS72" s="231"/>
      <c r="AT72" s="231"/>
      <c r="AU72" s="231"/>
      <c r="AV72" s="231"/>
      <c r="AW72" s="231"/>
      <c r="AX72" s="231"/>
      <c r="AY72" s="233">
        <v>53</v>
      </c>
    </row>
    <row r="73" spans="1:51" s="234" customFormat="1" ht="14.25" customHeight="1">
      <c r="A73" s="237" t="s">
        <v>602</v>
      </c>
      <c r="B73" s="231" t="s">
        <v>63</v>
      </c>
      <c r="C73" s="233" t="s">
        <v>270</v>
      </c>
      <c r="D73" s="245">
        <v>43283</v>
      </c>
      <c r="E73" s="237" t="s">
        <v>63</v>
      </c>
      <c r="F73" s="236" t="s">
        <v>63</v>
      </c>
      <c r="G73" s="231" t="s">
        <v>63</v>
      </c>
      <c r="H73" s="231" t="s">
        <v>63</v>
      </c>
      <c r="I73" s="231" t="s">
        <v>63</v>
      </c>
      <c r="J73" s="231" t="s">
        <v>63</v>
      </c>
      <c r="K73" s="231" t="s">
        <v>63</v>
      </c>
      <c r="L73" s="231" t="s">
        <v>63</v>
      </c>
      <c r="M73" s="231" t="s">
        <v>63</v>
      </c>
      <c r="N73" s="231" t="s">
        <v>63</v>
      </c>
      <c r="O73" s="231" t="s">
        <v>63</v>
      </c>
      <c r="P73" s="231" t="s">
        <v>63</v>
      </c>
      <c r="Q73" s="231" t="s">
        <v>63</v>
      </c>
      <c r="R73" s="231" t="s">
        <v>63</v>
      </c>
      <c r="S73" s="237" t="s">
        <v>120</v>
      </c>
      <c r="T73" s="237" t="s">
        <v>120</v>
      </c>
      <c r="U73" s="237" t="s">
        <v>120</v>
      </c>
      <c r="V73" s="237" t="s">
        <v>120</v>
      </c>
      <c r="W73" s="237" t="s">
        <v>120</v>
      </c>
      <c r="X73" s="291" t="s">
        <v>120</v>
      </c>
      <c r="Y73" s="291"/>
      <c r="Z73" s="237" t="s">
        <v>120</v>
      </c>
      <c r="AA73" s="237" t="s">
        <v>120</v>
      </c>
      <c r="AB73" s="237" t="s">
        <v>120</v>
      </c>
      <c r="AC73" s="236" t="s">
        <v>120</v>
      </c>
      <c r="AD73" s="236">
        <v>43336</v>
      </c>
      <c r="AE73" s="237" t="s">
        <v>412</v>
      </c>
      <c r="AF73" s="233">
        <v>53</v>
      </c>
      <c r="AG73" s="236"/>
      <c r="AH73" s="237"/>
      <c r="AI73" s="237"/>
      <c r="AJ73" s="237"/>
      <c r="AK73" s="237"/>
      <c r="AL73" s="237"/>
      <c r="AM73" s="237"/>
      <c r="AN73" s="237"/>
      <c r="AO73" s="237"/>
      <c r="AP73" s="237"/>
      <c r="AQ73" s="237"/>
      <c r="AR73" s="237"/>
      <c r="AS73" s="237"/>
      <c r="AT73" s="237"/>
      <c r="AU73" s="237"/>
      <c r="AV73" s="237"/>
      <c r="AW73" s="233"/>
      <c r="AX73" s="233"/>
      <c r="AY73" s="233">
        <v>53</v>
      </c>
    </row>
    <row r="74" spans="1:20" s="233" customFormat="1" ht="15.75">
      <c r="A74" s="233" t="s">
        <v>603</v>
      </c>
      <c r="B74" s="233" t="s">
        <v>63</v>
      </c>
      <c r="C74" s="233" t="s">
        <v>240</v>
      </c>
      <c r="D74" s="245">
        <v>43290</v>
      </c>
      <c r="E74" s="233" t="s">
        <v>63</v>
      </c>
      <c r="F74" s="233" t="s">
        <v>63</v>
      </c>
      <c r="G74" s="233" t="s">
        <v>63</v>
      </c>
      <c r="H74" s="233" t="s">
        <v>63</v>
      </c>
      <c r="I74" s="233" t="s">
        <v>63</v>
      </c>
      <c r="J74" s="233" t="s">
        <v>63</v>
      </c>
      <c r="K74" s="233" t="s">
        <v>63</v>
      </c>
      <c r="L74" s="233" t="s">
        <v>63</v>
      </c>
      <c r="M74" s="233" t="s">
        <v>63</v>
      </c>
      <c r="N74" s="233" t="s">
        <v>63</v>
      </c>
      <c r="O74" s="233" t="s">
        <v>63</v>
      </c>
      <c r="P74" s="233" t="s">
        <v>63</v>
      </c>
      <c r="Q74" s="233" t="s">
        <v>63</v>
      </c>
      <c r="R74" s="233" t="s">
        <v>63</v>
      </c>
      <c r="S74" s="233">
        <v>55</v>
      </c>
      <c r="T74" s="233">
        <v>48</v>
      </c>
    </row>
    <row r="75" ht="15.75">
      <c r="D75" s="112"/>
    </row>
    <row r="76" spans="2:3" s="104" customFormat="1" ht="15.75">
      <c r="B76" s="247"/>
      <c r="C76" s="104" t="s">
        <v>605</v>
      </c>
    </row>
    <row r="77" spans="1:48" s="104" customFormat="1" ht="15.75">
      <c r="A77" s="98"/>
      <c r="B77" s="248"/>
      <c r="C77" s="98" t="s">
        <v>606</v>
      </c>
      <c r="D77" s="101"/>
      <c r="E77" s="98"/>
      <c r="F77" s="98"/>
      <c r="G77" s="98"/>
      <c r="H77" s="98"/>
      <c r="I77" s="102"/>
      <c r="J77" s="102"/>
      <c r="K77" s="98"/>
      <c r="L77" s="98"/>
      <c r="M77" s="98"/>
      <c r="N77" s="98"/>
      <c r="O77" s="98"/>
      <c r="P77" s="100"/>
      <c r="Q77" s="103"/>
      <c r="R77" s="103"/>
      <c r="S77" s="102"/>
      <c r="T77" s="102"/>
      <c r="U77" s="102"/>
      <c r="V77" s="102"/>
      <c r="W77" s="102"/>
      <c r="X77" s="102"/>
      <c r="Y77" s="102"/>
      <c r="Z77" s="102"/>
      <c r="AA77" s="102"/>
      <c r="AB77" s="102"/>
      <c r="AC77" s="101"/>
      <c r="AD77" s="98"/>
      <c r="AE77" s="98"/>
      <c r="AF77" s="98"/>
      <c r="AG77" s="102"/>
      <c r="AH77" s="102"/>
      <c r="AI77" s="102"/>
      <c r="AJ77" s="102"/>
      <c r="AK77" s="102"/>
      <c r="AL77" s="102"/>
      <c r="AM77" s="102"/>
      <c r="AN77" s="102"/>
      <c r="AO77" s="102"/>
      <c r="AP77" s="102"/>
      <c r="AQ77" s="102"/>
      <c r="AR77" s="102"/>
      <c r="AS77" s="102"/>
      <c r="AT77" s="102"/>
      <c r="AU77" s="102"/>
      <c r="AV77" s="102"/>
    </row>
    <row r="78" spans="1:6" s="39" customFormat="1" ht="15.75">
      <c r="A78" s="40"/>
      <c r="B78" s="249"/>
      <c r="C78" s="163" t="s">
        <v>607</v>
      </c>
      <c r="D78" s="42"/>
      <c r="E78" s="42"/>
      <c r="F78" s="3"/>
    </row>
    <row r="79" spans="1:51" s="111" customFormat="1" ht="15.75">
      <c r="A79" s="126"/>
      <c r="B79" s="126"/>
      <c r="C79" s="126"/>
      <c r="D79" s="176"/>
      <c r="E79" s="126"/>
      <c r="F79" s="126"/>
      <c r="G79" s="126"/>
      <c r="H79" s="126"/>
      <c r="I79" s="126"/>
      <c r="J79" s="126"/>
      <c r="K79" s="126"/>
      <c r="L79" s="126"/>
      <c r="M79" s="126"/>
      <c r="N79" s="126"/>
      <c r="O79" s="126"/>
      <c r="P79" s="126"/>
      <c r="Q79" s="126"/>
      <c r="R79" s="126"/>
      <c r="S79" s="130"/>
      <c r="T79" s="130"/>
      <c r="U79" s="130"/>
      <c r="V79" s="130"/>
      <c r="W79" s="130"/>
      <c r="X79" s="130"/>
      <c r="Y79" s="130"/>
      <c r="Z79" s="130"/>
      <c r="AA79" s="130"/>
      <c r="AB79" s="130"/>
      <c r="AC79" s="176"/>
      <c r="AD79" s="176"/>
      <c r="AE79" s="130"/>
      <c r="AF79" s="130"/>
      <c r="AG79" s="176"/>
      <c r="AH79" s="130"/>
      <c r="AI79" s="130"/>
      <c r="AJ79" s="130"/>
      <c r="AK79" s="130"/>
      <c r="AL79" s="130"/>
      <c r="AM79" s="130"/>
      <c r="AN79" s="130"/>
      <c r="AO79" s="130"/>
      <c r="AP79" s="130"/>
      <c r="AQ79" s="130"/>
      <c r="AR79" s="130"/>
      <c r="AS79" s="130"/>
      <c r="AT79" s="130"/>
      <c r="AU79" s="130"/>
      <c r="AV79" s="130"/>
      <c r="AY79" s="111">
        <f aca="true" t="shared" si="1" ref="AY79:AY98">AD79-D79</f>
        <v>0</v>
      </c>
    </row>
    <row r="80" spans="1:51" s="111" customFormat="1" ht="15.75">
      <c r="A80" s="126"/>
      <c r="B80" s="126"/>
      <c r="C80" s="126"/>
      <c r="D80" s="17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Y80" s="111">
        <f t="shared" si="1"/>
        <v>0</v>
      </c>
    </row>
    <row r="81" spans="1:51" s="111" customFormat="1" ht="15.75">
      <c r="A81" s="126"/>
      <c r="B81" s="126"/>
      <c r="C81" s="126"/>
      <c r="D81" s="176"/>
      <c r="E81" s="126"/>
      <c r="F81" s="126"/>
      <c r="G81" s="130"/>
      <c r="H81" s="130"/>
      <c r="I81" s="130"/>
      <c r="J81" s="130"/>
      <c r="K81" s="130"/>
      <c r="L81" s="130"/>
      <c r="M81" s="130"/>
      <c r="N81" s="130"/>
      <c r="O81" s="130"/>
      <c r="P81" s="130"/>
      <c r="Q81" s="130"/>
      <c r="R81" s="130"/>
      <c r="S81" s="130"/>
      <c r="T81" s="130"/>
      <c r="U81" s="130"/>
      <c r="V81" s="130"/>
      <c r="W81" s="130"/>
      <c r="X81" s="130"/>
      <c r="Y81" s="130"/>
      <c r="Z81" s="130"/>
      <c r="AA81" s="130"/>
      <c r="AB81" s="130"/>
      <c r="AC81" s="176"/>
      <c r="AD81" s="126"/>
      <c r="AE81" s="126"/>
      <c r="AF81" s="126"/>
      <c r="AG81" s="130"/>
      <c r="AH81" s="130"/>
      <c r="AI81" s="130"/>
      <c r="AJ81" s="130"/>
      <c r="AK81" s="130"/>
      <c r="AL81" s="130"/>
      <c r="AM81" s="130"/>
      <c r="AN81" s="130"/>
      <c r="AO81" s="130"/>
      <c r="AP81" s="130"/>
      <c r="AQ81" s="130"/>
      <c r="AR81" s="130"/>
      <c r="AS81" s="130"/>
      <c r="AT81" s="130"/>
      <c r="AU81" s="130"/>
      <c r="AV81" s="130"/>
      <c r="AY81" s="111">
        <f t="shared" si="1"/>
        <v>0</v>
      </c>
    </row>
    <row r="82" spans="1:51" s="111" customFormat="1" ht="15.75">
      <c r="A82" s="126"/>
      <c r="B82" s="126"/>
      <c r="C82" s="126"/>
      <c r="D82" s="176"/>
      <c r="E82" s="276"/>
      <c r="F82" s="276"/>
      <c r="G82" s="130"/>
      <c r="H82" s="130"/>
      <c r="I82" s="130"/>
      <c r="J82" s="130"/>
      <c r="K82" s="130"/>
      <c r="L82" s="130"/>
      <c r="M82" s="130"/>
      <c r="N82" s="130"/>
      <c r="O82" s="130"/>
      <c r="P82" s="177"/>
      <c r="Q82" s="177"/>
      <c r="R82" s="177"/>
      <c r="S82" s="130"/>
      <c r="T82" s="130"/>
      <c r="U82" s="130"/>
      <c r="V82" s="130"/>
      <c r="W82" s="130"/>
      <c r="X82" s="130"/>
      <c r="Y82" s="130"/>
      <c r="Z82" s="130"/>
      <c r="AA82" s="130"/>
      <c r="AB82" s="130"/>
      <c r="AC82" s="176"/>
      <c r="AD82" s="127"/>
      <c r="AE82" s="130"/>
      <c r="AF82" s="126"/>
      <c r="AG82" s="130"/>
      <c r="AH82" s="130"/>
      <c r="AI82" s="130"/>
      <c r="AJ82" s="130"/>
      <c r="AK82" s="130"/>
      <c r="AL82" s="130"/>
      <c r="AM82" s="130"/>
      <c r="AN82" s="130"/>
      <c r="AO82" s="130"/>
      <c r="AP82" s="130"/>
      <c r="AQ82" s="130"/>
      <c r="AR82" s="130"/>
      <c r="AS82" s="130"/>
      <c r="AT82" s="130"/>
      <c r="AU82" s="130"/>
      <c r="AV82" s="130"/>
      <c r="AY82" s="111">
        <f t="shared" si="1"/>
        <v>0</v>
      </c>
    </row>
    <row r="83" spans="1:51" s="111" customFormat="1" ht="15.75">
      <c r="A83" s="126"/>
      <c r="B83" s="126"/>
      <c r="C83" s="126"/>
      <c r="D83" s="127"/>
      <c r="E83" s="126"/>
      <c r="F83" s="126"/>
      <c r="G83" s="126"/>
      <c r="H83" s="126"/>
      <c r="I83" s="126"/>
      <c r="J83" s="126"/>
      <c r="K83" s="126"/>
      <c r="L83" s="126"/>
      <c r="M83" s="126"/>
      <c r="N83" s="131"/>
      <c r="O83" s="126"/>
      <c r="P83" s="131"/>
      <c r="Q83" s="131"/>
      <c r="R83" s="131"/>
      <c r="S83" s="130"/>
      <c r="T83" s="130"/>
      <c r="U83" s="130"/>
      <c r="V83" s="130"/>
      <c r="W83" s="130"/>
      <c r="X83" s="130"/>
      <c r="Y83" s="130"/>
      <c r="Z83" s="130"/>
      <c r="AA83" s="130"/>
      <c r="AB83" s="130"/>
      <c r="AC83" s="176"/>
      <c r="AD83" s="176"/>
      <c r="AE83" s="126"/>
      <c r="AF83" s="130"/>
      <c r="AG83" s="130"/>
      <c r="AH83" s="130"/>
      <c r="AI83" s="130"/>
      <c r="AJ83" s="130"/>
      <c r="AK83" s="130"/>
      <c r="AL83" s="130"/>
      <c r="AM83" s="130"/>
      <c r="AN83" s="130"/>
      <c r="AO83" s="130"/>
      <c r="AP83" s="130"/>
      <c r="AQ83" s="130"/>
      <c r="AR83" s="130"/>
      <c r="AS83" s="130"/>
      <c r="AT83" s="130"/>
      <c r="AU83" s="130"/>
      <c r="AV83" s="130"/>
      <c r="AY83" s="111">
        <f t="shared" si="1"/>
        <v>0</v>
      </c>
    </row>
    <row r="84" spans="1:51" s="111" customFormat="1" ht="15.75">
      <c r="A84" s="130"/>
      <c r="B84" s="130"/>
      <c r="C84" s="130"/>
      <c r="D84" s="176"/>
      <c r="E84" s="130"/>
      <c r="F84" s="130"/>
      <c r="G84" s="126"/>
      <c r="H84" s="126"/>
      <c r="I84" s="126"/>
      <c r="J84" s="126"/>
      <c r="K84" s="126"/>
      <c r="L84" s="126"/>
      <c r="M84" s="126"/>
      <c r="N84" s="126"/>
      <c r="O84" s="126"/>
      <c r="P84" s="126"/>
      <c r="Q84" s="126"/>
      <c r="R84" s="126"/>
      <c r="S84" s="130"/>
      <c r="T84" s="130"/>
      <c r="U84" s="130"/>
      <c r="V84" s="130"/>
      <c r="W84" s="130"/>
      <c r="X84" s="130"/>
      <c r="Y84" s="130"/>
      <c r="Z84" s="130"/>
      <c r="AA84" s="130"/>
      <c r="AB84" s="130"/>
      <c r="AC84" s="176"/>
      <c r="AD84" s="176"/>
      <c r="AE84" s="130"/>
      <c r="AF84" s="130"/>
      <c r="AG84" s="130"/>
      <c r="AH84" s="130"/>
      <c r="AI84" s="130"/>
      <c r="AJ84" s="130"/>
      <c r="AK84" s="130"/>
      <c r="AL84" s="130"/>
      <c r="AM84" s="130"/>
      <c r="AN84" s="130"/>
      <c r="AO84" s="130"/>
      <c r="AP84" s="130"/>
      <c r="AQ84" s="130"/>
      <c r="AR84" s="130"/>
      <c r="AS84" s="130"/>
      <c r="AT84" s="130"/>
      <c r="AU84" s="130"/>
      <c r="AV84" s="130"/>
      <c r="AY84" s="111">
        <f t="shared" si="1"/>
        <v>0</v>
      </c>
    </row>
    <row r="85" spans="1:51" s="111" customFormat="1" ht="15.75">
      <c r="A85" s="130"/>
      <c r="B85" s="130"/>
      <c r="C85" s="130"/>
      <c r="D85" s="176"/>
      <c r="E85" s="130"/>
      <c r="F85" s="130"/>
      <c r="G85" s="130"/>
      <c r="H85" s="130"/>
      <c r="I85" s="130"/>
      <c r="J85" s="130"/>
      <c r="K85" s="130"/>
      <c r="L85" s="130"/>
      <c r="M85" s="130"/>
      <c r="N85" s="130"/>
      <c r="O85" s="177"/>
      <c r="P85" s="177"/>
      <c r="Q85" s="130"/>
      <c r="R85" s="177"/>
      <c r="S85" s="130"/>
      <c r="T85" s="130"/>
      <c r="U85" s="130"/>
      <c r="V85" s="130"/>
      <c r="W85" s="130"/>
      <c r="X85" s="130"/>
      <c r="Y85" s="130"/>
      <c r="Z85" s="130"/>
      <c r="AA85" s="130"/>
      <c r="AB85" s="130"/>
      <c r="AC85" s="176"/>
      <c r="AD85" s="176"/>
      <c r="AE85" s="130"/>
      <c r="AF85" s="130"/>
      <c r="AG85" s="130"/>
      <c r="AH85" s="130"/>
      <c r="AI85" s="130"/>
      <c r="AJ85" s="130"/>
      <c r="AK85" s="130"/>
      <c r="AL85" s="130"/>
      <c r="AM85" s="130"/>
      <c r="AN85" s="130"/>
      <c r="AO85" s="130"/>
      <c r="AP85" s="130"/>
      <c r="AQ85" s="130"/>
      <c r="AR85" s="130"/>
      <c r="AS85" s="130"/>
      <c r="AT85" s="130"/>
      <c r="AU85" s="130"/>
      <c r="AV85" s="130"/>
      <c r="AY85" s="111">
        <f t="shared" si="1"/>
        <v>0</v>
      </c>
    </row>
    <row r="86" spans="1:51" s="111" customFormat="1" ht="15.75">
      <c r="A86" s="126"/>
      <c r="B86" s="126"/>
      <c r="C86" s="126"/>
      <c r="D86" s="176"/>
      <c r="E86" s="126"/>
      <c r="F86" s="126"/>
      <c r="G86" s="126"/>
      <c r="H86" s="126"/>
      <c r="I86" s="130"/>
      <c r="J86" s="130"/>
      <c r="K86" s="126"/>
      <c r="L86" s="126"/>
      <c r="M86" s="126"/>
      <c r="N86" s="177"/>
      <c r="O86" s="126"/>
      <c r="P86" s="177"/>
      <c r="Q86" s="177"/>
      <c r="R86" s="177"/>
      <c r="S86" s="130"/>
      <c r="T86" s="130"/>
      <c r="U86" s="130"/>
      <c r="V86" s="130"/>
      <c r="W86" s="130"/>
      <c r="X86" s="130"/>
      <c r="Y86" s="130"/>
      <c r="Z86" s="130"/>
      <c r="AA86" s="130"/>
      <c r="AB86" s="130"/>
      <c r="AC86" s="176"/>
      <c r="AD86" s="176"/>
      <c r="AE86" s="130"/>
      <c r="AF86" s="130"/>
      <c r="AG86" s="176"/>
      <c r="AH86" s="130"/>
      <c r="AI86" s="130"/>
      <c r="AJ86" s="130"/>
      <c r="AK86" s="130"/>
      <c r="AL86" s="130"/>
      <c r="AM86" s="130"/>
      <c r="AN86" s="130"/>
      <c r="AO86" s="130"/>
      <c r="AP86" s="130"/>
      <c r="AQ86" s="130"/>
      <c r="AR86" s="130"/>
      <c r="AS86" s="130"/>
      <c r="AT86" s="130"/>
      <c r="AU86" s="130"/>
      <c r="AV86" s="130"/>
      <c r="AY86" s="111">
        <f t="shared" si="1"/>
        <v>0</v>
      </c>
    </row>
    <row r="87" spans="1:51" s="111" customFormat="1" ht="15.75">
      <c r="A87" s="126"/>
      <c r="B87" s="126" t="s">
        <v>340</v>
      </c>
      <c r="C87" s="126"/>
      <c r="D87" s="176"/>
      <c r="E87" s="126"/>
      <c r="F87" s="126"/>
      <c r="G87" s="126"/>
      <c r="H87" s="126"/>
      <c r="I87" s="126"/>
      <c r="J87" s="126"/>
      <c r="K87" s="126"/>
      <c r="L87" s="126"/>
      <c r="M87" s="126"/>
      <c r="N87" s="131"/>
      <c r="O87" s="126"/>
      <c r="P87" s="131"/>
      <c r="Q87" s="131"/>
      <c r="R87" s="131"/>
      <c r="S87" s="130"/>
      <c r="T87" s="130"/>
      <c r="U87" s="130"/>
      <c r="V87" s="130"/>
      <c r="W87" s="130"/>
      <c r="X87" s="130"/>
      <c r="Y87" s="130"/>
      <c r="Z87" s="130"/>
      <c r="AA87" s="130"/>
      <c r="AB87" s="130"/>
      <c r="AC87" s="176"/>
      <c r="AD87" s="126"/>
      <c r="AE87" s="126"/>
      <c r="AF87" s="126"/>
      <c r="AG87" s="130"/>
      <c r="AH87" s="130"/>
      <c r="AI87" s="130"/>
      <c r="AJ87" s="130"/>
      <c r="AK87" s="130"/>
      <c r="AL87" s="130"/>
      <c r="AM87" s="130"/>
      <c r="AN87" s="130"/>
      <c r="AO87" s="130"/>
      <c r="AP87" s="130"/>
      <c r="AQ87" s="130"/>
      <c r="AR87" s="130"/>
      <c r="AS87" s="130"/>
      <c r="AT87" s="130"/>
      <c r="AU87" s="130"/>
      <c r="AV87" s="130"/>
      <c r="AY87" s="111">
        <f t="shared" si="1"/>
        <v>0</v>
      </c>
    </row>
    <row r="88" spans="1:51" s="111" customFormat="1" ht="15.75">
      <c r="A88" s="130"/>
      <c r="B88" s="130" t="s">
        <v>341</v>
      </c>
      <c r="C88" s="130"/>
      <c r="D88" s="176"/>
      <c r="E88" s="130"/>
      <c r="F88" s="130"/>
      <c r="G88" s="126"/>
      <c r="H88" s="126"/>
      <c r="I88" s="126"/>
      <c r="J88" s="126"/>
      <c r="K88" s="126"/>
      <c r="L88" s="126"/>
      <c r="M88" s="126"/>
      <c r="N88" s="131"/>
      <c r="O88" s="126"/>
      <c r="P88" s="131"/>
      <c r="Q88" s="131"/>
      <c r="R88" s="131"/>
      <c r="S88" s="130"/>
      <c r="T88" s="130"/>
      <c r="U88" s="130"/>
      <c r="V88" s="130"/>
      <c r="W88" s="130"/>
      <c r="X88" s="130"/>
      <c r="Y88" s="130"/>
      <c r="Z88" s="130"/>
      <c r="AA88" s="130"/>
      <c r="AB88" s="130"/>
      <c r="AC88" s="176"/>
      <c r="AD88" s="126"/>
      <c r="AE88" s="126"/>
      <c r="AF88" s="126"/>
      <c r="AG88" s="130"/>
      <c r="AH88" s="130"/>
      <c r="AI88" s="130"/>
      <c r="AJ88" s="130"/>
      <c r="AK88" s="130"/>
      <c r="AL88" s="130"/>
      <c r="AM88" s="130"/>
      <c r="AN88" s="130"/>
      <c r="AO88" s="130"/>
      <c r="AP88" s="130"/>
      <c r="AQ88" s="130"/>
      <c r="AR88" s="130"/>
      <c r="AS88" s="130"/>
      <c r="AT88" s="130"/>
      <c r="AU88" s="130"/>
      <c r="AV88" s="130"/>
      <c r="AY88" s="111">
        <f t="shared" si="1"/>
        <v>0</v>
      </c>
    </row>
    <row r="89" spans="1:51" s="111" customFormat="1" ht="15.75">
      <c r="A89" s="126"/>
      <c r="B89" s="126" t="s">
        <v>348</v>
      </c>
      <c r="C89" s="126"/>
      <c r="D89" s="176"/>
      <c r="E89" s="126"/>
      <c r="F89" s="126"/>
      <c r="G89" s="126"/>
      <c r="H89" s="126"/>
      <c r="I89" s="130"/>
      <c r="J89" s="130"/>
      <c r="K89" s="126"/>
      <c r="L89" s="126"/>
      <c r="M89" s="126"/>
      <c r="N89" s="177"/>
      <c r="O89" s="126"/>
      <c r="P89" s="177"/>
      <c r="Q89" s="177"/>
      <c r="R89" s="177"/>
      <c r="S89" s="130"/>
      <c r="T89" s="130"/>
      <c r="U89" s="130"/>
      <c r="V89" s="130"/>
      <c r="W89" s="130"/>
      <c r="X89" s="130"/>
      <c r="Y89" s="130"/>
      <c r="Z89" s="130"/>
      <c r="AA89" s="130"/>
      <c r="AB89" s="130"/>
      <c r="AC89" s="176"/>
      <c r="AD89" s="126"/>
      <c r="AE89" s="126"/>
      <c r="AF89" s="126"/>
      <c r="AG89" s="130"/>
      <c r="AH89" s="130"/>
      <c r="AI89" s="130"/>
      <c r="AJ89" s="130"/>
      <c r="AK89" s="130"/>
      <c r="AL89" s="130"/>
      <c r="AM89" s="130"/>
      <c r="AN89" s="130"/>
      <c r="AO89" s="130"/>
      <c r="AP89" s="130"/>
      <c r="AQ89" s="130"/>
      <c r="AR89" s="130"/>
      <c r="AS89" s="130"/>
      <c r="AT89" s="130"/>
      <c r="AU89" s="130"/>
      <c r="AV89" s="130"/>
      <c r="AY89" s="111">
        <f t="shared" si="1"/>
        <v>0</v>
      </c>
    </row>
    <row r="90" spans="1:51" s="111" customFormat="1" ht="15.75">
      <c r="A90" s="126"/>
      <c r="B90" s="126"/>
      <c r="C90" s="126"/>
      <c r="D90" s="176"/>
      <c r="E90" s="126"/>
      <c r="F90" s="126"/>
      <c r="G90" s="126"/>
      <c r="H90" s="126"/>
      <c r="I90" s="130"/>
      <c r="J90" s="130"/>
      <c r="K90" s="126"/>
      <c r="L90" s="126"/>
      <c r="M90" s="126"/>
      <c r="N90" s="177"/>
      <c r="O90" s="126"/>
      <c r="P90" s="177"/>
      <c r="Q90" s="177"/>
      <c r="R90" s="177"/>
      <c r="S90" s="126"/>
      <c r="T90" s="126"/>
      <c r="U90" s="126"/>
      <c r="V90" s="126"/>
      <c r="W90" s="126"/>
      <c r="X90" s="126"/>
      <c r="Y90" s="126"/>
      <c r="Z90" s="126"/>
      <c r="AA90" s="126"/>
      <c r="AB90" s="126"/>
      <c r="AC90" s="126"/>
      <c r="AD90" s="126"/>
      <c r="AE90" s="126"/>
      <c r="AF90" s="126"/>
      <c r="AG90" s="130"/>
      <c r="AH90" s="130"/>
      <c r="AI90" s="130"/>
      <c r="AJ90" s="130"/>
      <c r="AK90" s="130"/>
      <c r="AL90" s="130"/>
      <c r="AM90" s="130"/>
      <c r="AN90" s="130"/>
      <c r="AO90" s="130"/>
      <c r="AP90" s="130"/>
      <c r="AQ90" s="130"/>
      <c r="AR90" s="130"/>
      <c r="AS90" s="130"/>
      <c r="AT90" s="130"/>
      <c r="AU90" s="130"/>
      <c r="AV90" s="130"/>
      <c r="AY90" s="111">
        <f t="shared" si="1"/>
        <v>0</v>
      </c>
    </row>
    <row r="91" spans="1:51" s="111" customFormat="1" ht="15.75">
      <c r="A91" s="130"/>
      <c r="B91" s="126"/>
      <c r="C91" s="130"/>
      <c r="D91" s="176"/>
      <c r="E91" s="130"/>
      <c r="F91" s="130"/>
      <c r="G91" s="126"/>
      <c r="H91" s="126"/>
      <c r="I91" s="126"/>
      <c r="J91" s="126"/>
      <c r="K91" s="126"/>
      <c r="L91" s="126"/>
      <c r="M91" s="126"/>
      <c r="N91" s="126"/>
      <c r="O91" s="126"/>
      <c r="P91" s="126"/>
      <c r="Q91" s="126"/>
      <c r="R91" s="126"/>
      <c r="S91" s="130"/>
      <c r="T91" s="130"/>
      <c r="U91" s="130"/>
      <c r="V91" s="130"/>
      <c r="W91" s="130"/>
      <c r="X91" s="130"/>
      <c r="Y91" s="130"/>
      <c r="Z91" s="130"/>
      <c r="AA91" s="130"/>
      <c r="AB91" s="130"/>
      <c r="AC91" s="176"/>
      <c r="AD91" s="126"/>
      <c r="AE91" s="126"/>
      <c r="AF91" s="126"/>
      <c r="AG91" s="130"/>
      <c r="AH91" s="130"/>
      <c r="AI91" s="130"/>
      <c r="AJ91" s="130"/>
      <c r="AK91" s="130"/>
      <c r="AL91" s="130"/>
      <c r="AM91" s="130"/>
      <c r="AN91" s="130"/>
      <c r="AO91" s="130"/>
      <c r="AP91" s="130"/>
      <c r="AQ91" s="130"/>
      <c r="AR91" s="130"/>
      <c r="AS91" s="130"/>
      <c r="AT91" s="130"/>
      <c r="AU91" s="130"/>
      <c r="AV91" s="130"/>
      <c r="AY91" s="111">
        <f t="shared" si="1"/>
        <v>0</v>
      </c>
    </row>
    <row r="92" spans="1:51" s="111" customFormat="1" ht="15.75">
      <c r="A92" s="126"/>
      <c r="B92" s="130"/>
      <c r="C92" s="126"/>
      <c r="D92" s="176"/>
      <c r="E92" s="126"/>
      <c r="F92" s="126"/>
      <c r="G92" s="126"/>
      <c r="H92" s="126"/>
      <c r="I92" s="126"/>
      <c r="J92" s="126"/>
      <c r="K92" s="126"/>
      <c r="L92" s="126"/>
      <c r="M92" s="126"/>
      <c r="N92" s="126"/>
      <c r="O92" s="126"/>
      <c r="P92" s="126"/>
      <c r="Q92" s="126"/>
      <c r="R92" s="126"/>
      <c r="S92" s="130"/>
      <c r="T92" s="130"/>
      <c r="U92" s="130"/>
      <c r="V92" s="130"/>
      <c r="W92" s="130"/>
      <c r="X92" s="130"/>
      <c r="Y92" s="130"/>
      <c r="Z92" s="130"/>
      <c r="AA92" s="130"/>
      <c r="AB92" s="130"/>
      <c r="AC92" s="126"/>
      <c r="AD92" s="126"/>
      <c r="AE92" s="126"/>
      <c r="AF92" s="126"/>
      <c r="AG92" s="130"/>
      <c r="AH92" s="130"/>
      <c r="AI92" s="130"/>
      <c r="AJ92" s="130"/>
      <c r="AK92" s="130"/>
      <c r="AL92" s="130"/>
      <c r="AM92" s="130"/>
      <c r="AN92" s="130"/>
      <c r="AO92" s="130"/>
      <c r="AP92" s="130"/>
      <c r="AQ92" s="130"/>
      <c r="AR92" s="130"/>
      <c r="AS92" s="130"/>
      <c r="AT92" s="130"/>
      <c r="AU92" s="130"/>
      <c r="AV92" s="130"/>
      <c r="AY92" s="111">
        <f t="shared" si="1"/>
        <v>0</v>
      </c>
    </row>
    <row r="93" spans="1:51" s="111" customFormat="1" ht="15.75">
      <c r="A93" s="126"/>
      <c r="B93" s="130"/>
      <c r="C93" s="126"/>
      <c r="D93" s="176"/>
      <c r="E93" s="126"/>
      <c r="F93" s="126"/>
      <c r="G93" s="126"/>
      <c r="H93" s="126"/>
      <c r="I93" s="126"/>
      <c r="J93" s="126"/>
      <c r="K93" s="177"/>
      <c r="L93" s="126"/>
      <c r="M93" s="177"/>
      <c r="N93" s="177"/>
      <c r="O93" s="177"/>
      <c r="P93" s="177"/>
      <c r="Q93" s="177"/>
      <c r="R93" s="126"/>
      <c r="S93" s="130"/>
      <c r="T93" s="130"/>
      <c r="U93" s="130"/>
      <c r="V93" s="130"/>
      <c r="W93" s="130"/>
      <c r="X93" s="130"/>
      <c r="Y93" s="130"/>
      <c r="Z93" s="130"/>
      <c r="AA93" s="130"/>
      <c r="AB93" s="130"/>
      <c r="AC93" s="176"/>
      <c r="AD93" s="126"/>
      <c r="AE93" s="126"/>
      <c r="AF93" s="126"/>
      <c r="AG93" s="130"/>
      <c r="AH93" s="130"/>
      <c r="AI93" s="130"/>
      <c r="AJ93" s="130"/>
      <c r="AK93" s="130"/>
      <c r="AL93" s="130"/>
      <c r="AM93" s="130"/>
      <c r="AN93" s="130"/>
      <c r="AO93" s="130"/>
      <c r="AP93" s="130"/>
      <c r="AQ93" s="130"/>
      <c r="AR93" s="130"/>
      <c r="AS93" s="130"/>
      <c r="AT93" s="130"/>
      <c r="AU93" s="130"/>
      <c r="AV93" s="130"/>
      <c r="AY93" s="111">
        <f t="shared" si="1"/>
        <v>0</v>
      </c>
    </row>
    <row r="94" spans="1:51" s="111" customFormat="1" ht="15.75">
      <c r="A94" s="126"/>
      <c r="B94" s="126"/>
      <c r="C94" s="126"/>
      <c r="D94" s="17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30"/>
      <c r="AH94" s="130"/>
      <c r="AI94" s="130"/>
      <c r="AJ94" s="130"/>
      <c r="AK94" s="130"/>
      <c r="AL94" s="130"/>
      <c r="AM94" s="130"/>
      <c r="AN94" s="130"/>
      <c r="AO94" s="130"/>
      <c r="AP94" s="130"/>
      <c r="AQ94" s="130"/>
      <c r="AR94" s="130"/>
      <c r="AS94" s="130"/>
      <c r="AT94" s="130"/>
      <c r="AU94" s="130"/>
      <c r="AV94" s="130"/>
      <c r="AY94" s="111">
        <f t="shared" si="1"/>
        <v>0</v>
      </c>
    </row>
    <row r="95" spans="1:51" s="111" customFormat="1" ht="15.75">
      <c r="A95" s="126"/>
      <c r="B95" s="126"/>
      <c r="C95" s="126"/>
      <c r="D95" s="176"/>
      <c r="E95" s="126"/>
      <c r="F95" s="126"/>
      <c r="G95" s="130"/>
      <c r="H95" s="130"/>
      <c r="I95" s="130"/>
      <c r="J95" s="130"/>
      <c r="K95" s="130"/>
      <c r="L95" s="130"/>
      <c r="M95" s="130"/>
      <c r="N95" s="130"/>
      <c r="O95" s="130"/>
      <c r="P95" s="130"/>
      <c r="Q95" s="130"/>
      <c r="R95" s="130"/>
      <c r="S95" s="130"/>
      <c r="T95" s="130"/>
      <c r="U95" s="130"/>
      <c r="V95" s="130"/>
      <c r="W95" s="130"/>
      <c r="X95" s="130"/>
      <c r="Y95" s="130"/>
      <c r="Z95" s="130"/>
      <c r="AA95" s="130"/>
      <c r="AB95" s="130"/>
      <c r="AC95" s="176"/>
      <c r="AD95" s="176"/>
      <c r="AE95" s="130"/>
      <c r="AF95" s="130"/>
      <c r="AG95" s="130"/>
      <c r="AH95" s="130"/>
      <c r="AI95" s="130"/>
      <c r="AJ95" s="130"/>
      <c r="AK95" s="130"/>
      <c r="AL95" s="130"/>
      <c r="AM95" s="130"/>
      <c r="AN95" s="130"/>
      <c r="AO95" s="130"/>
      <c r="AP95" s="130"/>
      <c r="AQ95" s="130"/>
      <c r="AR95" s="130"/>
      <c r="AS95" s="130"/>
      <c r="AT95" s="130"/>
      <c r="AU95" s="130"/>
      <c r="AV95" s="130"/>
      <c r="AY95" s="111">
        <f t="shared" si="1"/>
        <v>0</v>
      </c>
    </row>
    <row r="96" spans="1:51" s="111" customFormat="1" ht="15.75">
      <c r="A96" s="126"/>
      <c r="B96" s="126"/>
      <c r="C96" s="126"/>
      <c r="D96" s="176"/>
      <c r="E96" s="126"/>
      <c r="F96" s="126"/>
      <c r="G96" s="130"/>
      <c r="H96" s="130"/>
      <c r="I96" s="130"/>
      <c r="J96" s="130"/>
      <c r="K96" s="130"/>
      <c r="L96" s="130"/>
      <c r="M96" s="130"/>
      <c r="N96" s="130"/>
      <c r="O96" s="130"/>
      <c r="P96" s="130"/>
      <c r="Q96" s="130"/>
      <c r="R96" s="130"/>
      <c r="S96" s="130"/>
      <c r="T96" s="130"/>
      <c r="U96" s="130"/>
      <c r="V96" s="130"/>
      <c r="W96" s="130"/>
      <c r="X96" s="130"/>
      <c r="Y96" s="130"/>
      <c r="Z96" s="130"/>
      <c r="AA96" s="130"/>
      <c r="AB96" s="130"/>
      <c r="AC96" s="176"/>
      <c r="AD96" s="126"/>
      <c r="AE96" s="126"/>
      <c r="AF96" s="126"/>
      <c r="AG96" s="130"/>
      <c r="AH96" s="130"/>
      <c r="AI96" s="130"/>
      <c r="AJ96" s="130"/>
      <c r="AK96" s="130"/>
      <c r="AL96" s="130"/>
      <c r="AM96" s="130"/>
      <c r="AN96" s="130"/>
      <c r="AO96" s="130"/>
      <c r="AP96" s="130"/>
      <c r="AQ96" s="130"/>
      <c r="AR96" s="130"/>
      <c r="AS96" s="130"/>
      <c r="AT96" s="130"/>
      <c r="AU96" s="130"/>
      <c r="AV96" s="130"/>
      <c r="AY96" s="111">
        <f t="shared" si="1"/>
        <v>0</v>
      </c>
    </row>
    <row r="97" spans="1:51" s="111" customFormat="1" ht="15.75">
      <c r="A97" s="130"/>
      <c r="B97" s="126"/>
      <c r="C97" s="130"/>
      <c r="D97" s="176"/>
      <c r="E97" s="130"/>
      <c r="F97" s="130"/>
      <c r="G97" s="130"/>
      <c r="H97" s="130"/>
      <c r="I97" s="130"/>
      <c r="J97" s="130"/>
      <c r="K97" s="130"/>
      <c r="L97" s="130"/>
      <c r="M97" s="130"/>
      <c r="N97" s="130"/>
      <c r="O97" s="130"/>
      <c r="P97" s="130"/>
      <c r="Q97" s="177"/>
      <c r="R97" s="177"/>
      <c r="S97" s="130"/>
      <c r="T97" s="130"/>
      <c r="U97" s="130"/>
      <c r="V97" s="130"/>
      <c r="W97" s="130"/>
      <c r="X97" s="130"/>
      <c r="Y97" s="130"/>
      <c r="Z97" s="130"/>
      <c r="AA97" s="130"/>
      <c r="AB97" s="130"/>
      <c r="AC97" s="176"/>
      <c r="AD97" s="126"/>
      <c r="AE97" s="126"/>
      <c r="AF97" s="126"/>
      <c r="AG97" s="130"/>
      <c r="AH97" s="130"/>
      <c r="AI97" s="130"/>
      <c r="AJ97" s="130"/>
      <c r="AK97" s="130"/>
      <c r="AL97" s="130"/>
      <c r="AM97" s="130"/>
      <c r="AN97" s="130"/>
      <c r="AO97" s="130"/>
      <c r="AP97" s="130"/>
      <c r="AQ97" s="130"/>
      <c r="AR97" s="130"/>
      <c r="AS97" s="130"/>
      <c r="AT97" s="130"/>
      <c r="AU97" s="130"/>
      <c r="AV97" s="130"/>
      <c r="AY97" s="111">
        <f t="shared" si="1"/>
        <v>0</v>
      </c>
    </row>
    <row r="98" spans="1:51" s="111" customFormat="1" ht="15.75">
      <c r="A98" s="130"/>
      <c r="B98" s="130"/>
      <c r="C98" s="130"/>
      <c r="D98" s="176"/>
      <c r="E98" s="130"/>
      <c r="F98" s="130"/>
      <c r="G98" s="130"/>
      <c r="H98" s="130"/>
      <c r="I98" s="130"/>
      <c r="J98" s="130"/>
      <c r="K98" s="130"/>
      <c r="L98" s="130"/>
      <c r="M98" s="130"/>
      <c r="N98" s="130"/>
      <c r="O98" s="130"/>
      <c r="P98" s="130"/>
      <c r="Q98" s="177"/>
      <c r="R98" s="177"/>
      <c r="S98" s="130"/>
      <c r="T98" s="130"/>
      <c r="U98" s="130"/>
      <c r="V98" s="130"/>
      <c r="W98" s="130"/>
      <c r="X98" s="130"/>
      <c r="Y98" s="130"/>
      <c r="Z98" s="130"/>
      <c r="AA98" s="130"/>
      <c r="AB98" s="130"/>
      <c r="AC98" s="176"/>
      <c r="AD98" s="130"/>
      <c r="AE98" s="126"/>
      <c r="AF98" s="130"/>
      <c r="AG98" s="130"/>
      <c r="AH98" s="130"/>
      <c r="AI98" s="130"/>
      <c r="AJ98" s="130"/>
      <c r="AK98" s="130"/>
      <c r="AL98" s="130"/>
      <c r="AM98" s="130"/>
      <c r="AN98" s="130"/>
      <c r="AO98" s="130"/>
      <c r="AP98" s="130"/>
      <c r="AQ98" s="130"/>
      <c r="AR98" s="130"/>
      <c r="AS98" s="130"/>
      <c r="AT98" s="130"/>
      <c r="AU98" s="130"/>
      <c r="AV98" s="130"/>
      <c r="AY98" s="111">
        <f t="shared" si="1"/>
        <v>0</v>
      </c>
    </row>
    <row r="99" spans="1:6" ht="15.75">
      <c r="A99" s="174"/>
      <c r="B99" s="174"/>
      <c r="C99" s="174"/>
      <c r="D99" s="175"/>
      <c r="E99" s="174"/>
      <c r="F99" s="174"/>
    </row>
    <row r="100" spans="1:6" ht="15.75">
      <c r="A100" s="102"/>
      <c r="B100" s="102"/>
      <c r="C100" s="102"/>
      <c r="D100" s="101"/>
      <c r="E100" s="102"/>
      <c r="F100" s="102"/>
    </row>
    <row r="101" spans="1:24" ht="15.75">
      <c r="A101" s="102"/>
      <c r="B101" s="102"/>
      <c r="C101" s="102"/>
      <c r="D101" s="102"/>
      <c r="E101" s="102"/>
      <c r="F101" s="102"/>
      <c r="G101" s="105"/>
      <c r="H101" s="106"/>
      <c r="I101" s="105"/>
      <c r="J101" s="105"/>
      <c r="K101" s="105"/>
      <c r="L101" s="107"/>
      <c r="M101" s="108"/>
      <c r="N101" s="108"/>
      <c r="O101" s="108"/>
      <c r="P101" s="107"/>
      <c r="Q101" s="108"/>
      <c r="R101" s="109"/>
      <c r="S101" s="108"/>
      <c r="T101" s="108"/>
      <c r="U101" s="110"/>
      <c r="V101" s="110"/>
      <c r="W101" s="110"/>
      <c r="X101" s="111"/>
    </row>
    <row r="102" spans="7:24" ht="15.75">
      <c r="G102" s="105"/>
      <c r="H102" s="105"/>
      <c r="I102" s="105"/>
      <c r="J102" s="105"/>
      <c r="K102" s="105"/>
      <c r="L102" s="107"/>
      <c r="M102" s="108"/>
      <c r="N102" s="108"/>
      <c r="O102" s="108"/>
      <c r="P102" s="107"/>
      <c r="Q102" s="108"/>
      <c r="R102" s="109"/>
      <c r="S102" s="108"/>
      <c r="T102" s="108"/>
      <c r="U102" s="110"/>
      <c r="V102" s="110"/>
      <c r="W102" s="110"/>
      <c r="X102" s="111"/>
    </row>
    <row r="104" spans="1:9" ht="15.75">
      <c r="A104" s="105" t="s">
        <v>174</v>
      </c>
      <c r="B104" s="105"/>
      <c r="C104" s="105"/>
      <c r="D104" s="105" t="s">
        <v>47</v>
      </c>
      <c r="E104" s="105"/>
      <c r="F104" s="105"/>
      <c r="G104" s="106"/>
      <c r="H104" s="106"/>
      <c r="I104" s="106"/>
    </row>
    <row r="105" spans="1:9" ht="15.75">
      <c r="A105" s="105" t="s">
        <v>173</v>
      </c>
      <c r="B105" s="105"/>
      <c r="C105" s="105"/>
      <c r="D105" s="105" t="s">
        <v>163</v>
      </c>
      <c r="E105" s="105"/>
      <c r="F105" s="105"/>
      <c r="G105" s="106"/>
      <c r="H105" s="106"/>
      <c r="I105" s="106"/>
    </row>
    <row r="107" spans="1:6" ht="15.75">
      <c r="A107" s="106" t="s">
        <v>176</v>
      </c>
      <c r="B107" s="106"/>
      <c r="C107" s="106"/>
      <c r="D107" s="106"/>
      <c r="E107" s="106"/>
      <c r="F107" s="106"/>
    </row>
    <row r="108" spans="1:6" ht="15.75">
      <c r="A108" s="106" t="s">
        <v>175</v>
      </c>
      <c r="B108" s="106"/>
      <c r="C108" s="106"/>
      <c r="D108" s="106"/>
      <c r="E108" s="106"/>
      <c r="F108" s="106"/>
    </row>
  </sheetData>
  <sheetProtection/>
  <mergeCells count="77">
    <mergeCell ref="X8:Y8"/>
    <mergeCell ref="X65:Y65"/>
    <mergeCell ref="X64:Y64"/>
    <mergeCell ref="X67:Y67"/>
    <mergeCell ref="X63:Y63"/>
    <mergeCell ref="X70:Y70"/>
    <mergeCell ref="X58:Y58"/>
    <mergeCell ref="X59:Y59"/>
    <mergeCell ref="X60:Y60"/>
    <mergeCell ref="X61:Y61"/>
    <mergeCell ref="X71:Y71"/>
    <mergeCell ref="X72:Y72"/>
    <mergeCell ref="X73:Y73"/>
    <mergeCell ref="X18:Y18"/>
    <mergeCell ref="X48:Y48"/>
    <mergeCell ref="X55:Y55"/>
    <mergeCell ref="X56:Y56"/>
    <mergeCell ref="X57:Y57"/>
    <mergeCell ref="X68:Y68"/>
    <mergeCell ref="X69:Y69"/>
    <mergeCell ref="X62:Y62"/>
    <mergeCell ref="X49:Y49"/>
    <mergeCell ref="X50:Y50"/>
    <mergeCell ref="X51:Y51"/>
    <mergeCell ref="X52:Y52"/>
    <mergeCell ref="X53:Y53"/>
    <mergeCell ref="X54:Y54"/>
    <mergeCell ref="X42:Y42"/>
    <mergeCell ref="X43:Y43"/>
    <mergeCell ref="X44:Y44"/>
    <mergeCell ref="X45:Y45"/>
    <mergeCell ref="X47:Y47"/>
    <mergeCell ref="X46:Y46"/>
    <mergeCell ref="X36:Y36"/>
    <mergeCell ref="X37:Y37"/>
    <mergeCell ref="X38:Y38"/>
    <mergeCell ref="X39:Y39"/>
    <mergeCell ref="X40:Y40"/>
    <mergeCell ref="X41:Y41"/>
    <mergeCell ref="X30:Y30"/>
    <mergeCell ref="X31:Y31"/>
    <mergeCell ref="X32:Y32"/>
    <mergeCell ref="X33:Y33"/>
    <mergeCell ref="X34:Y34"/>
    <mergeCell ref="X35:Y35"/>
    <mergeCell ref="X24:Y24"/>
    <mergeCell ref="X26:Y26"/>
    <mergeCell ref="X25:Y25"/>
    <mergeCell ref="X27:Y27"/>
    <mergeCell ref="X29:Y29"/>
    <mergeCell ref="X28:Y28"/>
    <mergeCell ref="X16:Y16"/>
    <mergeCell ref="X17:Y17"/>
    <mergeCell ref="X20:Y20"/>
    <mergeCell ref="X21:Y21"/>
    <mergeCell ref="X22:Y22"/>
    <mergeCell ref="X23:Y23"/>
    <mergeCell ref="U5:W5"/>
    <mergeCell ref="X6:Y6"/>
    <mergeCell ref="X7:Y7"/>
    <mergeCell ref="X10:Y10"/>
    <mergeCell ref="X19:Y19"/>
    <mergeCell ref="X9:Y9"/>
    <mergeCell ref="X12:Y12"/>
    <mergeCell ref="X13:Y13"/>
    <mergeCell ref="X14:Y14"/>
    <mergeCell ref="X15:Y15"/>
    <mergeCell ref="T4:Y4"/>
    <mergeCell ref="E82:F82"/>
    <mergeCell ref="Z4:AB4"/>
    <mergeCell ref="AC1:AX1"/>
    <mergeCell ref="A1:AB1"/>
    <mergeCell ref="A2:AB2"/>
    <mergeCell ref="S3:AB3"/>
    <mergeCell ref="X5:Y5"/>
    <mergeCell ref="X11:Y11"/>
    <mergeCell ref="AC2:AG2"/>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C76"/>
  <sheetViews>
    <sheetView showFormulas="1" zoomScalePageLayoutView="0" workbookViewId="0" topLeftCell="J4">
      <selection activeCell="D1" sqref="D1"/>
    </sheetView>
  </sheetViews>
  <sheetFormatPr defaultColWidth="9.140625" defaultRowHeight="15"/>
  <cols>
    <col min="1" max="3" width="9.140625" style="39" customWidth="1"/>
    <col min="4" max="4" width="9.140625" style="156" customWidth="1"/>
    <col min="5" max="16384" width="9.140625" style="39" customWidth="1"/>
  </cols>
  <sheetData>
    <row r="1" spans="1:3" ht="135">
      <c r="A1" s="33" t="s">
        <v>11</v>
      </c>
      <c r="B1" s="21" t="s">
        <v>86</v>
      </c>
      <c r="C1" s="22" t="s">
        <v>87</v>
      </c>
    </row>
    <row r="2" spans="1:3" ht="15.75">
      <c r="A2" s="98" t="s">
        <v>107</v>
      </c>
      <c r="B2" s="98">
        <v>96</v>
      </c>
      <c r="C2" s="146">
        <v>2</v>
      </c>
    </row>
    <row r="3" spans="1:3" ht="15.75">
      <c r="A3" s="98" t="s">
        <v>486</v>
      </c>
      <c r="B3" s="98">
        <v>112</v>
      </c>
      <c r="C3" s="146">
        <v>9</v>
      </c>
    </row>
    <row r="4" spans="1:3" ht="15.75">
      <c r="A4" s="98" t="s">
        <v>123</v>
      </c>
      <c r="B4" s="98">
        <v>125</v>
      </c>
      <c r="C4" s="147">
        <v>0</v>
      </c>
    </row>
    <row r="5" spans="1:3" ht="15.75">
      <c r="A5" s="98" t="s">
        <v>108</v>
      </c>
      <c r="B5" s="98">
        <v>135</v>
      </c>
      <c r="C5" s="146">
        <v>6</v>
      </c>
    </row>
    <row r="6" spans="1:3" ht="15.75">
      <c r="A6" s="98" t="s">
        <v>111</v>
      </c>
      <c r="B6" s="98">
        <v>185</v>
      </c>
      <c r="C6" s="146">
        <v>0</v>
      </c>
    </row>
    <row r="7" spans="1:3" ht="15.75">
      <c r="A7" s="121" t="s">
        <v>112</v>
      </c>
      <c r="B7" s="124">
        <v>99</v>
      </c>
      <c r="C7" s="148">
        <v>0</v>
      </c>
    </row>
    <row r="8" spans="1:3" ht="15.75">
      <c r="A8" s="98" t="s">
        <v>487</v>
      </c>
      <c r="B8" s="98">
        <v>103</v>
      </c>
      <c r="C8" s="146">
        <v>6</v>
      </c>
    </row>
    <row r="9" spans="1:3" ht="15.75">
      <c r="A9" s="98" t="s">
        <v>132</v>
      </c>
      <c r="B9" s="98" t="s">
        <v>120</v>
      </c>
      <c r="C9" s="146" t="s">
        <v>120</v>
      </c>
    </row>
    <row r="10" spans="1:3" ht="15.75">
      <c r="A10" s="98" t="s">
        <v>124</v>
      </c>
      <c r="B10" s="98">
        <v>89</v>
      </c>
      <c r="C10" s="146">
        <v>2</v>
      </c>
    </row>
    <row r="11" spans="1:3" ht="15.75">
      <c r="A11" s="98" t="s">
        <v>113</v>
      </c>
      <c r="B11" s="98">
        <v>99</v>
      </c>
      <c r="C11" s="146">
        <v>18</v>
      </c>
    </row>
    <row r="12" spans="1:3" ht="15.75">
      <c r="A12" s="98" t="s">
        <v>131</v>
      </c>
      <c r="B12" s="118">
        <v>129</v>
      </c>
      <c r="C12" s="147">
        <v>5</v>
      </c>
    </row>
    <row r="13" spans="1:3" ht="15.75">
      <c r="A13" s="98" t="s">
        <v>350</v>
      </c>
      <c r="B13" s="118">
        <v>98</v>
      </c>
      <c r="C13" s="147">
        <v>0</v>
      </c>
    </row>
    <row r="14" spans="1:3" ht="15.75">
      <c r="A14" s="98" t="s">
        <v>488</v>
      </c>
      <c r="B14" s="118">
        <v>89</v>
      </c>
      <c r="C14" s="147">
        <v>2</v>
      </c>
    </row>
    <row r="15" spans="1:3" ht="15.75">
      <c r="A15" s="98" t="s">
        <v>114</v>
      </c>
      <c r="B15" s="98">
        <v>113</v>
      </c>
      <c r="C15" s="146">
        <v>1</v>
      </c>
    </row>
    <row r="16" spans="1:3" ht="15.75">
      <c r="A16" s="98" t="s">
        <v>125</v>
      </c>
      <c r="B16" s="98">
        <v>77</v>
      </c>
      <c r="C16" s="146">
        <v>1</v>
      </c>
    </row>
    <row r="17" spans="1:3" ht="15.75">
      <c r="A17" s="98" t="s">
        <v>489</v>
      </c>
      <c r="B17" s="98">
        <v>106</v>
      </c>
      <c r="C17" s="146">
        <v>0</v>
      </c>
    </row>
    <row r="18" spans="1:3" ht="15.75">
      <c r="A18" s="98" t="s">
        <v>115</v>
      </c>
      <c r="B18" s="98">
        <v>99</v>
      </c>
      <c r="C18" s="146">
        <v>1</v>
      </c>
    </row>
    <row r="19" spans="1:3" ht="15.75">
      <c r="A19" s="118" t="s">
        <v>490</v>
      </c>
      <c r="B19" s="98">
        <v>91</v>
      </c>
      <c r="C19" s="147">
        <v>0</v>
      </c>
    </row>
    <row r="20" spans="1:3" ht="15.75">
      <c r="A20" s="98" t="s">
        <v>109</v>
      </c>
      <c r="B20" s="98">
        <v>97</v>
      </c>
      <c r="C20" s="146">
        <v>12</v>
      </c>
    </row>
    <row r="21" spans="1:3" ht="15.75">
      <c r="A21" s="98" t="s">
        <v>491</v>
      </c>
      <c r="B21" s="98">
        <v>70</v>
      </c>
      <c r="C21" s="146">
        <v>2</v>
      </c>
    </row>
    <row r="22" spans="1:3" ht="15.75">
      <c r="A22" s="98" t="s">
        <v>164</v>
      </c>
      <c r="B22" s="98">
        <v>115</v>
      </c>
      <c r="C22" s="146">
        <v>2</v>
      </c>
    </row>
    <row r="23" spans="1:3" ht="15.75">
      <c r="A23" s="98" t="s">
        <v>337</v>
      </c>
      <c r="B23" s="98">
        <v>130</v>
      </c>
      <c r="C23" s="146">
        <v>0</v>
      </c>
    </row>
    <row r="24" spans="1:3" ht="15.75">
      <c r="A24" s="98" t="s">
        <v>126</v>
      </c>
      <c r="B24" s="98">
        <v>96</v>
      </c>
      <c r="C24" s="146">
        <v>0</v>
      </c>
    </row>
    <row r="25" spans="1:3" ht="15.75">
      <c r="A25" s="98" t="s">
        <v>116</v>
      </c>
      <c r="B25" s="98">
        <v>87</v>
      </c>
      <c r="C25" s="146">
        <v>0</v>
      </c>
    </row>
    <row r="26" spans="1:3" ht="15.75">
      <c r="A26" s="98" t="s">
        <v>117</v>
      </c>
      <c r="B26" s="98">
        <v>65</v>
      </c>
      <c r="C26" s="146">
        <v>0</v>
      </c>
    </row>
    <row r="27" spans="1:3" ht="15.75">
      <c r="A27" s="98" t="s">
        <v>165</v>
      </c>
      <c r="B27" s="118">
        <v>123</v>
      </c>
      <c r="C27" s="147">
        <v>4</v>
      </c>
    </row>
    <row r="28" spans="1:3" ht="15.75">
      <c r="A28" s="98" t="s">
        <v>278</v>
      </c>
      <c r="B28" s="118">
        <v>103</v>
      </c>
      <c r="C28" s="147">
        <v>2</v>
      </c>
    </row>
    <row r="29" spans="1:3" ht="15.75">
      <c r="A29" s="98" t="s">
        <v>492</v>
      </c>
      <c r="B29" s="98">
        <v>105</v>
      </c>
      <c r="C29" s="146">
        <v>0</v>
      </c>
    </row>
    <row r="30" spans="1:3" ht="15.75">
      <c r="A30" s="98" t="s">
        <v>294</v>
      </c>
      <c r="B30" s="98">
        <v>80</v>
      </c>
      <c r="C30" s="146">
        <v>0</v>
      </c>
    </row>
    <row r="31" spans="1:3" ht="15.75">
      <c r="A31" s="98" t="s">
        <v>295</v>
      </c>
      <c r="B31" s="98">
        <v>87</v>
      </c>
      <c r="C31" s="146">
        <v>0</v>
      </c>
    </row>
    <row r="32" spans="1:3" ht="15.75">
      <c r="A32" s="98" t="s">
        <v>128</v>
      </c>
      <c r="B32" s="118">
        <v>117</v>
      </c>
      <c r="C32" s="147">
        <v>1</v>
      </c>
    </row>
    <row r="33" spans="1:3" ht="15.75">
      <c r="A33" s="118" t="s">
        <v>110</v>
      </c>
      <c r="B33" s="121">
        <v>70</v>
      </c>
      <c r="C33" s="149">
        <v>9</v>
      </c>
    </row>
    <row r="34" spans="1:3" ht="15.75">
      <c r="A34" s="98" t="s">
        <v>335</v>
      </c>
      <c r="B34" s="98">
        <v>118</v>
      </c>
      <c r="C34" s="147">
        <v>15</v>
      </c>
    </row>
    <row r="35" spans="1:3" ht="15.75">
      <c r="A35" s="132" t="s">
        <v>336</v>
      </c>
      <c r="B35" s="98">
        <v>99</v>
      </c>
      <c r="C35" s="147">
        <v>0</v>
      </c>
    </row>
    <row r="36" spans="1:3" ht="15.75">
      <c r="A36" s="98" t="s">
        <v>493</v>
      </c>
      <c r="B36" s="98">
        <v>106</v>
      </c>
      <c r="C36" s="146">
        <v>0</v>
      </c>
    </row>
    <row r="37" spans="1:3" ht="15.75">
      <c r="A37" s="118" t="s">
        <v>494</v>
      </c>
      <c r="B37" s="121">
        <v>72</v>
      </c>
      <c r="C37" s="149">
        <v>1</v>
      </c>
    </row>
    <row r="38" spans="1:3" ht="15.75">
      <c r="A38" s="98" t="s">
        <v>166</v>
      </c>
      <c r="B38" s="98">
        <v>100</v>
      </c>
      <c r="C38" s="147">
        <v>2</v>
      </c>
    </row>
    <row r="39" spans="1:3" ht="15.75">
      <c r="A39" s="98" t="s">
        <v>495</v>
      </c>
      <c r="B39" s="98">
        <v>89</v>
      </c>
      <c r="C39" s="146">
        <v>0</v>
      </c>
    </row>
    <row r="40" spans="1:3" ht="15.75">
      <c r="A40" s="98" t="s">
        <v>338</v>
      </c>
      <c r="B40" s="98">
        <v>81</v>
      </c>
      <c r="C40" s="146">
        <v>0</v>
      </c>
    </row>
    <row r="41" spans="1:3" ht="15.75">
      <c r="A41" s="118" t="s">
        <v>167</v>
      </c>
      <c r="B41" s="98">
        <v>75</v>
      </c>
      <c r="C41" s="147">
        <v>0</v>
      </c>
    </row>
    <row r="42" spans="1:3" ht="15.75">
      <c r="A42" s="98" t="s">
        <v>168</v>
      </c>
      <c r="B42" s="98">
        <v>107</v>
      </c>
      <c r="C42" s="146">
        <v>1</v>
      </c>
    </row>
    <row r="43" spans="1:3" ht="15.75">
      <c r="A43" s="118" t="s">
        <v>496</v>
      </c>
      <c r="B43" s="118">
        <v>112</v>
      </c>
      <c r="C43" s="147">
        <v>0</v>
      </c>
    </row>
    <row r="44" spans="1:3" ht="15.75">
      <c r="A44" s="118" t="s">
        <v>334</v>
      </c>
      <c r="B44" s="98">
        <v>42</v>
      </c>
      <c r="C44" s="147">
        <v>0</v>
      </c>
    </row>
    <row r="45" spans="1:3" ht="15.75">
      <c r="A45" s="98" t="s">
        <v>497</v>
      </c>
      <c r="B45" s="118">
        <v>118</v>
      </c>
      <c r="C45" s="147">
        <v>1</v>
      </c>
    </row>
    <row r="46" spans="1:3" ht="15.75">
      <c r="A46" s="98" t="s">
        <v>498</v>
      </c>
      <c r="B46" s="98">
        <v>100</v>
      </c>
      <c r="C46" s="147">
        <v>1</v>
      </c>
    </row>
    <row r="47" spans="1:3" ht="15.75">
      <c r="A47" s="98" t="s">
        <v>499</v>
      </c>
      <c r="B47" s="98" t="s">
        <v>120</v>
      </c>
      <c r="C47" s="147" t="s">
        <v>120</v>
      </c>
    </row>
    <row r="48" spans="1:3" ht="15.75">
      <c r="A48" s="98" t="s">
        <v>500</v>
      </c>
      <c r="B48" s="98">
        <v>100</v>
      </c>
      <c r="C48" s="147">
        <v>0</v>
      </c>
    </row>
    <row r="49" spans="1:3" ht="15.75">
      <c r="A49" s="98" t="s">
        <v>346</v>
      </c>
      <c r="B49" s="98">
        <v>78</v>
      </c>
      <c r="C49" s="147">
        <v>1</v>
      </c>
    </row>
    <row r="50" spans="1:3" ht="15.75">
      <c r="A50" s="98" t="s">
        <v>501</v>
      </c>
      <c r="B50" s="98" t="s">
        <v>429</v>
      </c>
      <c r="C50" s="147" t="s">
        <v>120</v>
      </c>
    </row>
    <row r="51" spans="1:3" ht="15.75">
      <c r="A51" s="98" t="s">
        <v>169</v>
      </c>
      <c r="B51" s="98">
        <v>94</v>
      </c>
      <c r="C51" s="147">
        <v>1</v>
      </c>
    </row>
    <row r="52" spans="1:3" ht="15.75">
      <c r="A52" s="98" t="s">
        <v>502</v>
      </c>
      <c r="B52" s="98">
        <v>83</v>
      </c>
      <c r="C52" s="147">
        <v>0</v>
      </c>
    </row>
    <row r="53" spans="1:3" ht="15.75">
      <c r="A53" s="98" t="s">
        <v>127</v>
      </c>
      <c r="B53" s="98">
        <v>84</v>
      </c>
      <c r="C53" s="147">
        <v>0</v>
      </c>
    </row>
    <row r="54" spans="1:3" ht="15.75">
      <c r="A54" s="98" t="s">
        <v>503</v>
      </c>
      <c r="B54" s="98">
        <v>93</v>
      </c>
      <c r="C54" s="147">
        <v>1</v>
      </c>
    </row>
    <row r="55" spans="1:3" ht="15.75">
      <c r="A55" s="98" t="s">
        <v>504</v>
      </c>
      <c r="B55" s="98">
        <v>87</v>
      </c>
      <c r="C55" s="147">
        <v>1</v>
      </c>
    </row>
    <row r="56" spans="1:3" ht="15.75">
      <c r="A56" s="98" t="s">
        <v>505</v>
      </c>
      <c r="B56" s="98">
        <v>55</v>
      </c>
      <c r="C56" s="147">
        <v>3</v>
      </c>
    </row>
    <row r="57" spans="1:3" ht="15.75">
      <c r="A57" s="98" t="s">
        <v>506</v>
      </c>
      <c r="B57" s="98">
        <v>81</v>
      </c>
      <c r="C57" s="147">
        <v>2</v>
      </c>
    </row>
    <row r="58" spans="1:3" ht="15.75">
      <c r="A58" s="98" t="s">
        <v>121</v>
      </c>
      <c r="B58" s="98" t="s">
        <v>120</v>
      </c>
      <c r="C58" s="147" t="s">
        <v>120</v>
      </c>
    </row>
    <row r="59" spans="1:3" ht="15.75">
      <c r="A59" s="98" t="s">
        <v>170</v>
      </c>
      <c r="B59" s="98" t="s">
        <v>120</v>
      </c>
      <c r="C59" s="147" t="s">
        <v>120</v>
      </c>
    </row>
    <row r="60" spans="1:3" ht="15.75">
      <c r="A60" s="98" t="s">
        <v>507</v>
      </c>
      <c r="B60" s="98">
        <v>109</v>
      </c>
      <c r="C60" s="147">
        <v>4</v>
      </c>
    </row>
    <row r="61" spans="1:3" ht="15.75">
      <c r="A61" s="98" t="s">
        <v>508</v>
      </c>
      <c r="B61" s="98" t="s">
        <v>120</v>
      </c>
      <c r="C61" s="118" t="s">
        <v>120</v>
      </c>
    </row>
    <row r="62" spans="1:3" ht="15.75">
      <c r="A62" s="98" t="s">
        <v>129</v>
      </c>
      <c r="B62" s="98">
        <v>87</v>
      </c>
      <c r="C62" s="147">
        <v>3</v>
      </c>
    </row>
    <row r="63" spans="1:3" ht="15.75">
      <c r="A63" s="98" t="s">
        <v>509</v>
      </c>
      <c r="B63" s="98">
        <v>94</v>
      </c>
      <c r="C63" s="147">
        <v>5</v>
      </c>
    </row>
    <row r="64" spans="1:3" ht="15.75">
      <c r="A64" s="98" t="s">
        <v>510</v>
      </c>
      <c r="B64" s="98">
        <v>91</v>
      </c>
      <c r="C64" s="147">
        <v>2</v>
      </c>
    </row>
    <row r="65" spans="1:3" ht="15.75">
      <c r="A65" s="98" t="s">
        <v>511</v>
      </c>
      <c r="B65" s="98" t="s">
        <v>120</v>
      </c>
      <c r="C65" s="146" t="s">
        <v>120</v>
      </c>
    </row>
    <row r="66" spans="1:3" ht="15.75">
      <c r="A66" s="98" t="s">
        <v>130</v>
      </c>
      <c r="B66" s="98">
        <v>56</v>
      </c>
      <c r="C66" s="146">
        <v>0</v>
      </c>
    </row>
    <row r="67" spans="1:3" ht="15.75">
      <c r="A67" s="98" t="s">
        <v>512</v>
      </c>
      <c r="B67" s="98">
        <v>123</v>
      </c>
      <c r="C67" s="146">
        <v>2</v>
      </c>
    </row>
    <row r="68" spans="1:3" ht="15.75">
      <c r="A68" s="118" t="s">
        <v>513</v>
      </c>
      <c r="B68" s="118" t="s">
        <v>120</v>
      </c>
      <c r="C68" s="147" t="s">
        <v>120</v>
      </c>
    </row>
    <row r="69" spans="1:3" ht="15.75">
      <c r="A69" s="104" t="s">
        <v>514</v>
      </c>
      <c r="B69" s="104">
        <v>55</v>
      </c>
      <c r="C69" s="104">
        <v>0</v>
      </c>
    </row>
    <row r="70" spans="1:3" ht="15.75">
      <c r="A70" s="38"/>
      <c r="B70" s="37"/>
      <c r="C70" s="37"/>
    </row>
    <row r="71" spans="1:3" ht="15.75">
      <c r="A71" s="38"/>
      <c r="B71" s="37"/>
      <c r="C71" s="37"/>
    </row>
    <row r="72" spans="1:3" ht="15.75">
      <c r="A72" s="38"/>
      <c r="B72" s="37"/>
      <c r="C72" s="37"/>
    </row>
    <row r="73" spans="1:3" ht="15.75">
      <c r="A73" s="37"/>
      <c r="B73" s="37"/>
      <c r="C73" s="37"/>
    </row>
    <row r="74" spans="1:3" ht="15.75">
      <c r="A74" s="37"/>
      <c r="B74" s="37"/>
      <c r="C74" s="37"/>
    </row>
    <row r="75" spans="1:3" ht="15.75">
      <c r="A75" s="37"/>
      <c r="B75" s="37"/>
      <c r="C75" s="37"/>
    </row>
    <row r="76" spans="1:3" ht="15.75">
      <c r="A76" s="37"/>
      <c r="B76" s="37"/>
      <c r="C76" s="37"/>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B76"/>
  <sheetViews>
    <sheetView showFormulas="1" tabSelected="1" zoomScale="40" zoomScaleNormal="40" zoomScalePageLayoutView="0" workbookViewId="0" topLeftCell="A1">
      <selection activeCell="Y14" sqref="Y14"/>
    </sheetView>
  </sheetViews>
  <sheetFormatPr defaultColWidth="9.140625" defaultRowHeight="15"/>
  <cols>
    <col min="1" max="1" width="15.7109375" style="262" customWidth="1"/>
    <col min="2" max="2" width="9.140625" style="262" customWidth="1"/>
    <col min="3" max="16384" width="9.140625" style="39" customWidth="1"/>
  </cols>
  <sheetData>
    <row r="1" spans="1:2" ht="288.75">
      <c r="A1" s="254" t="s">
        <v>11</v>
      </c>
      <c r="B1" s="263" t="s">
        <v>86</v>
      </c>
    </row>
    <row r="2" spans="1:2" ht="26.25">
      <c r="A2" s="255" t="s">
        <v>107</v>
      </c>
      <c r="B2" s="255">
        <v>96</v>
      </c>
    </row>
    <row r="3" spans="1:2" ht="26.25">
      <c r="A3" s="255" t="s">
        <v>486</v>
      </c>
      <c r="B3" s="255">
        <v>112</v>
      </c>
    </row>
    <row r="4" spans="1:2" ht="26.25">
      <c r="A4" s="255" t="s">
        <v>123</v>
      </c>
      <c r="B4" s="255">
        <v>125</v>
      </c>
    </row>
    <row r="5" spans="1:2" ht="26.25">
      <c r="A5" s="255" t="s">
        <v>108</v>
      </c>
      <c r="B5" s="255">
        <v>135</v>
      </c>
    </row>
    <row r="6" spans="1:2" ht="26.25">
      <c r="A6" s="255" t="s">
        <v>111</v>
      </c>
      <c r="B6" s="255">
        <v>118</v>
      </c>
    </row>
    <row r="7" spans="1:2" ht="26.25">
      <c r="A7" s="256" t="s">
        <v>112</v>
      </c>
      <c r="B7" s="264">
        <v>99</v>
      </c>
    </row>
    <row r="8" spans="1:2" ht="26.25">
      <c r="A8" s="255" t="s">
        <v>487</v>
      </c>
      <c r="B8" s="255">
        <v>103</v>
      </c>
    </row>
    <row r="9" spans="1:2" ht="26.25">
      <c r="A9" s="255" t="s">
        <v>132</v>
      </c>
      <c r="B9" s="255" t="s">
        <v>120</v>
      </c>
    </row>
    <row r="10" spans="1:2" ht="26.25">
      <c r="A10" s="255" t="s">
        <v>124</v>
      </c>
      <c r="B10" s="255">
        <v>89</v>
      </c>
    </row>
    <row r="11" spans="1:2" ht="26.25">
      <c r="A11" s="255" t="s">
        <v>113</v>
      </c>
      <c r="B11" s="255">
        <v>99</v>
      </c>
    </row>
    <row r="12" spans="1:2" ht="26.25">
      <c r="A12" s="255" t="s">
        <v>131</v>
      </c>
      <c r="B12" s="257">
        <v>129</v>
      </c>
    </row>
    <row r="13" spans="1:2" ht="26.25">
      <c r="A13" s="255" t="s">
        <v>350</v>
      </c>
      <c r="B13" s="257">
        <v>98</v>
      </c>
    </row>
    <row r="14" spans="1:2" ht="26.25">
      <c r="A14" s="255" t="s">
        <v>488</v>
      </c>
      <c r="B14" s="257">
        <v>89</v>
      </c>
    </row>
    <row r="15" spans="1:2" ht="26.25">
      <c r="A15" s="255" t="s">
        <v>114</v>
      </c>
      <c r="B15" s="255">
        <v>113</v>
      </c>
    </row>
    <row r="16" spans="1:2" ht="26.25">
      <c r="A16" s="255" t="s">
        <v>125</v>
      </c>
      <c r="B16" s="255">
        <v>77</v>
      </c>
    </row>
    <row r="17" spans="1:2" ht="26.25">
      <c r="A17" s="255" t="s">
        <v>489</v>
      </c>
      <c r="B17" s="255">
        <v>106</v>
      </c>
    </row>
    <row r="18" spans="1:2" ht="26.25">
      <c r="A18" s="255" t="s">
        <v>115</v>
      </c>
      <c r="B18" s="255">
        <v>99</v>
      </c>
    </row>
    <row r="19" spans="1:2" ht="26.25">
      <c r="A19" s="257" t="s">
        <v>490</v>
      </c>
      <c r="B19" s="255">
        <v>91</v>
      </c>
    </row>
    <row r="20" spans="1:2" ht="26.25">
      <c r="A20" s="255" t="s">
        <v>109</v>
      </c>
      <c r="B20" s="255">
        <v>97</v>
      </c>
    </row>
    <row r="21" spans="1:2" ht="26.25">
      <c r="A21" s="255" t="s">
        <v>491</v>
      </c>
      <c r="B21" s="255">
        <v>70</v>
      </c>
    </row>
    <row r="22" spans="1:2" ht="26.25">
      <c r="A22" s="255" t="s">
        <v>164</v>
      </c>
      <c r="B22" s="255">
        <v>115</v>
      </c>
    </row>
    <row r="23" spans="1:2" ht="26.25">
      <c r="A23" s="255" t="s">
        <v>337</v>
      </c>
      <c r="B23" s="255">
        <v>130</v>
      </c>
    </row>
    <row r="24" spans="1:2" ht="26.25">
      <c r="A24" s="255" t="s">
        <v>126</v>
      </c>
      <c r="B24" s="255">
        <v>96</v>
      </c>
    </row>
    <row r="25" spans="1:2" ht="26.25">
      <c r="A25" s="255" t="s">
        <v>116</v>
      </c>
      <c r="B25" s="255">
        <v>87</v>
      </c>
    </row>
    <row r="26" spans="1:2" ht="26.25">
      <c r="A26" s="255" t="s">
        <v>117</v>
      </c>
      <c r="B26" s="255">
        <v>65</v>
      </c>
    </row>
    <row r="27" spans="1:2" ht="26.25">
      <c r="A27" s="255" t="s">
        <v>165</v>
      </c>
      <c r="B27" s="257">
        <v>123</v>
      </c>
    </row>
    <row r="28" spans="1:2" ht="26.25">
      <c r="A28" s="255" t="s">
        <v>278</v>
      </c>
      <c r="B28" s="257">
        <v>103</v>
      </c>
    </row>
    <row r="29" spans="1:2" ht="26.25">
      <c r="A29" s="255" t="s">
        <v>492</v>
      </c>
      <c r="B29" s="255">
        <v>105</v>
      </c>
    </row>
    <row r="30" spans="1:2" ht="26.25">
      <c r="A30" s="255" t="s">
        <v>294</v>
      </c>
      <c r="B30" s="255">
        <v>80</v>
      </c>
    </row>
    <row r="31" spans="1:2" ht="26.25">
      <c r="A31" s="255" t="s">
        <v>295</v>
      </c>
      <c r="B31" s="255">
        <v>87</v>
      </c>
    </row>
    <row r="32" spans="1:2" ht="26.25">
      <c r="A32" s="255" t="s">
        <v>128</v>
      </c>
      <c r="B32" s="257">
        <v>117</v>
      </c>
    </row>
    <row r="33" spans="1:2" ht="26.25">
      <c r="A33" s="257" t="s">
        <v>110</v>
      </c>
      <c r="B33" s="256">
        <v>70</v>
      </c>
    </row>
    <row r="34" spans="1:2" ht="26.25">
      <c r="A34" s="255" t="s">
        <v>335</v>
      </c>
      <c r="B34" s="255">
        <v>118</v>
      </c>
    </row>
    <row r="35" spans="1:2" ht="26.25">
      <c r="A35" s="258" t="s">
        <v>336</v>
      </c>
      <c r="B35" s="255">
        <v>99</v>
      </c>
    </row>
    <row r="36" spans="1:2" ht="26.25">
      <c r="A36" s="255" t="s">
        <v>493</v>
      </c>
      <c r="B36" s="255">
        <v>106</v>
      </c>
    </row>
    <row r="37" spans="1:2" ht="26.25">
      <c r="A37" s="257" t="s">
        <v>494</v>
      </c>
      <c r="B37" s="256">
        <v>72</v>
      </c>
    </row>
    <row r="38" spans="1:2" ht="26.25">
      <c r="A38" s="255" t="s">
        <v>166</v>
      </c>
      <c r="B38" s="255">
        <v>100</v>
      </c>
    </row>
    <row r="39" spans="1:2" ht="26.25">
      <c r="A39" s="255" t="s">
        <v>495</v>
      </c>
      <c r="B39" s="255">
        <v>89</v>
      </c>
    </row>
    <row r="40" spans="1:2" ht="26.25">
      <c r="A40" s="255" t="s">
        <v>338</v>
      </c>
      <c r="B40" s="255">
        <v>81</v>
      </c>
    </row>
    <row r="41" spans="1:2" ht="26.25">
      <c r="A41" s="257" t="s">
        <v>167</v>
      </c>
      <c r="B41" s="255">
        <v>75</v>
      </c>
    </row>
    <row r="42" spans="1:2" ht="26.25">
      <c r="A42" s="255" t="s">
        <v>168</v>
      </c>
      <c r="B42" s="255">
        <v>107</v>
      </c>
    </row>
    <row r="43" spans="1:2" ht="26.25">
      <c r="A43" s="257" t="s">
        <v>496</v>
      </c>
      <c r="B43" s="257">
        <v>112</v>
      </c>
    </row>
    <row r="44" spans="1:2" ht="26.25">
      <c r="A44" s="257" t="s">
        <v>334</v>
      </c>
      <c r="B44" s="255">
        <v>42</v>
      </c>
    </row>
    <row r="45" spans="1:2" ht="26.25">
      <c r="A45" s="255" t="s">
        <v>497</v>
      </c>
      <c r="B45" s="257">
        <v>118</v>
      </c>
    </row>
    <row r="46" spans="1:2" ht="26.25">
      <c r="A46" s="255" t="s">
        <v>498</v>
      </c>
      <c r="B46" s="255">
        <v>100</v>
      </c>
    </row>
    <row r="47" spans="1:2" ht="26.25">
      <c r="A47" s="255" t="s">
        <v>499</v>
      </c>
      <c r="B47" s="255" t="s">
        <v>120</v>
      </c>
    </row>
    <row r="48" spans="1:2" ht="26.25">
      <c r="A48" s="255" t="s">
        <v>500</v>
      </c>
      <c r="B48" s="255">
        <v>100</v>
      </c>
    </row>
    <row r="49" spans="1:2" ht="26.25">
      <c r="A49" s="255" t="s">
        <v>346</v>
      </c>
      <c r="B49" s="255">
        <v>78</v>
      </c>
    </row>
    <row r="50" spans="1:2" ht="26.25">
      <c r="A50" s="255" t="s">
        <v>501</v>
      </c>
      <c r="B50" s="255" t="s">
        <v>429</v>
      </c>
    </row>
    <row r="51" spans="1:2" ht="26.25">
      <c r="A51" s="255" t="s">
        <v>169</v>
      </c>
      <c r="B51" s="255">
        <v>94</v>
      </c>
    </row>
    <row r="52" spans="1:2" ht="26.25">
      <c r="A52" s="255" t="s">
        <v>502</v>
      </c>
      <c r="B52" s="255">
        <v>83</v>
      </c>
    </row>
    <row r="53" spans="1:2" ht="26.25">
      <c r="A53" s="255" t="s">
        <v>127</v>
      </c>
      <c r="B53" s="255">
        <v>84</v>
      </c>
    </row>
    <row r="54" spans="1:2" ht="26.25">
      <c r="A54" s="255" t="s">
        <v>503</v>
      </c>
      <c r="B54" s="255">
        <v>93</v>
      </c>
    </row>
    <row r="55" spans="1:2" ht="26.25">
      <c r="A55" s="255" t="s">
        <v>504</v>
      </c>
      <c r="B55" s="255">
        <v>87</v>
      </c>
    </row>
    <row r="56" spans="1:2" ht="26.25">
      <c r="A56" s="255" t="s">
        <v>505</v>
      </c>
      <c r="B56" s="255">
        <v>55</v>
      </c>
    </row>
    <row r="57" spans="1:2" ht="26.25">
      <c r="A57" s="255" t="s">
        <v>506</v>
      </c>
      <c r="B57" s="255">
        <v>81</v>
      </c>
    </row>
    <row r="58" spans="1:2" ht="26.25">
      <c r="A58" s="255" t="s">
        <v>121</v>
      </c>
      <c r="B58" s="255" t="s">
        <v>120</v>
      </c>
    </row>
    <row r="59" spans="1:2" ht="26.25">
      <c r="A59" s="255" t="s">
        <v>170</v>
      </c>
      <c r="B59" s="255" t="s">
        <v>120</v>
      </c>
    </row>
    <row r="60" spans="1:2" ht="26.25">
      <c r="A60" s="255" t="s">
        <v>507</v>
      </c>
      <c r="B60" s="255">
        <v>109</v>
      </c>
    </row>
    <row r="61" spans="1:2" ht="26.25">
      <c r="A61" s="255" t="s">
        <v>508</v>
      </c>
      <c r="B61" s="255" t="s">
        <v>120</v>
      </c>
    </row>
    <row r="62" spans="1:2" ht="26.25">
      <c r="A62" s="255" t="s">
        <v>129</v>
      </c>
      <c r="B62" s="255">
        <v>87</v>
      </c>
    </row>
    <row r="63" spans="1:2" ht="26.25">
      <c r="A63" s="255" t="s">
        <v>509</v>
      </c>
      <c r="B63" s="255">
        <v>94</v>
      </c>
    </row>
    <row r="64" spans="1:2" ht="26.25">
      <c r="A64" s="255" t="s">
        <v>510</v>
      </c>
      <c r="B64" s="255">
        <v>91</v>
      </c>
    </row>
    <row r="65" spans="1:2" ht="26.25">
      <c r="A65" s="255" t="s">
        <v>511</v>
      </c>
      <c r="B65" s="255" t="s">
        <v>120</v>
      </c>
    </row>
    <row r="66" spans="1:2" ht="26.25">
      <c r="A66" s="255" t="s">
        <v>130</v>
      </c>
      <c r="B66" s="255">
        <v>56</v>
      </c>
    </row>
    <row r="67" spans="1:2" ht="26.25">
      <c r="A67" s="255" t="s">
        <v>512</v>
      </c>
      <c r="B67" s="255">
        <v>123</v>
      </c>
    </row>
    <row r="68" spans="1:2" ht="26.25">
      <c r="A68" s="257" t="s">
        <v>513</v>
      </c>
      <c r="B68" s="257" t="s">
        <v>120</v>
      </c>
    </row>
    <row r="69" spans="1:2" ht="26.25">
      <c r="A69" s="259" t="s">
        <v>514</v>
      </c>
      <c r="B69" s="259">
        <v>55</v>
      </c>
    </row>
    <row r="70" spans="1:2" ht="26.25">
      <c r="A70" s="260"/>
      <c r="B70" s="265"/>
    </row>
    <row r="71" spans="1:2" ht="26.25">
      <c r="A71" s="260"/>
      <c r="B71" s="265"/>
    </row>
    <row r="72" spans="1:2" ht="26.25">
      <c r="A72" s="260"/>
      <c r="B72" s="265"/>
    </row>
    <row r="73" spans="1:2" ht="26.25">
      <c r="A73" s="261"/>
      <c r="B73" s="265"/>
    </row>
    <row r="74" spans="1:2" ht="26.25">
      <c r="A74" s="261"/>
      <c r="B74" s="265"/>
    </row>
    <row r="75" spans="1:2" ht="26.25">
      <c r="A75" s="261"/>
      <c r="B75" s="265"/>
    </row>
    <row r="76" spans="1:2" ht="26.25">
      <c r="A76" s="261"/>
      <c r="B76" s="265"/>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C76"/>
  <sheetViews>
    <sheetView zoomScalePageLayoutView="0" workbookViewId="0" topLeftCell="D1">
      <selection activeCell="D1" sqref="D1:D16384"/>
    </sheetView>
  </sheetViews>
  <sheetFormatPr defaultColWidth="9.140625" defaultRowHeight="15"/>
  <cols>
    <col min="1" max="2" width="9.140625" style="39" customWidth="1"/>
    <col min="3" max="3" width="13.140625" style="39" customWidth="1"/>
    <col min="4" max="16384" width="9.140625" style="39" customWidth="1"/>
  </cols>
  <sheetData>
    <row r="1" spans="1:3" ht="90">
      <c r="A1" s="161" t="s">
        <v>11</v>
      </c>
      <c r="B1" s="158" t="s">
        <v>86</v>
      </c>
      <c r="C1" s="159" t="s">
        <v>171</v>
      </c>
    </row>
    <row r="2" spans="1:3" ht="15.75">
      <c r="A2" s="132" t="s">
        <v>107</v>
      </c>
      <c r="B2" s="132">
        <v>96</v>
      </c>
      <c r="C2" s="132">
        <v>52</v>
      </c>
    </row>
    <row r="3" spans="1:3" ht="15.75">
      <c r="A3" s="132" t="s">
        <v>486</v>
      </c>
      <c r="B3" s="132">
        <v>112</v>
      </c>
      <c r="C3" s="132">
        <v>95</v>
      </c>
    </row>
    <row r="4" spans="1:3" ht="15.75">
      <c r="A4" s="132" t="s">
        <v>123</v>
      </c>
      <c r="B4" s="132">
        <v>125</v>
      </c>
      <c r="C4" s="157">
        <v>113</v>
      </c>
    </row>
    <row r="5" spans="1:3" ht="15.75">
      <c r="A5" s="132" t="s">
        <v>108</v>
      </c>
      <c r="B5" s="132">
        <v>135</v>
      </c>
      <c r="C5" s="132">
        <v>119</v>
      </c>
    </row>
    <row r="6" spans="1:3" ht="15.75">
      <c r="A6" s="132" t="s">
        <v>111</v>
      </c>
      <c r="B6" s="132">
        <v>118</v>
      </c>
      <c r="C6" s="132">
        <v>110</v>
      </c>
    </row>
    <row r="7" spans="1:3" ht="15.75">
      <c r="A7" s="122" t="s">
        <v>112</v>
      </c>
      <c r="B7" s="124">
        <v>99</v>
      </c>
      <c r="C7" s="124">
        <v>51</v>
      </c>
    </row>
    <row r="8" spans="1:3" ht="15.75">
      <c r="A8" s="132" t="s">
        <v>487</v>
      </c>
      <c r="B8" s="132">
        <v>103</v>
      </c>
      <c r="C8" s="132">
        <v>95</v>
      </c>
    </row>
    <row r="9" spans="1:3" ht="15.75">
      <c r="A9" s="132" t="s">
        <v>132</v>
      </c>
      <c r="B9" s="132" t="s">
        <v>120</v>
      </c>
      <c r="C9" s="132" t="s">
        <v>120</v>
      </c>
    </row>
    <row r="10" spans="1:3" ht="15.75">
      <c r="A10" s="132" t="s">
        <v>124</v>
      </c>
      <c r="B10" s="132">
        <v>89</v>
      </c>
      <c r="C10" s="132">
        <v>78</v>
      </c>
    </row>
    <row r="11" spans="1:3" ht="15.75">
      <c r="A11" s="132" t="s">
        <v>113</v>
      </c>
      <c r="B11" s="132">
        <v>99</v>
      </c>
      <c r="C11" s="132">
        <v>30</v>
      </c>
    </row>
    <row r="12" spans="1:3" ht="15.75">
      <c r="A12" s="132" t="s">
        <v>131</v>
      </c>
      <c r="B12" s="157">
        <v>129</v>
      </c>
      <c r="C12" s="157">
        <v>116</v>
      </c>
    </row>
    <row r="13" spans="1:3" ht="15.75">
      <c r="A13" s="132" t="s">
        <v>350</v>
      </c>
      <c r="B13" s="157">
        <v>98</v>
      </c>
      <c r="C13" s="157">
        <v>95</v>
      </c>
    </row>
    <row r="14" spans="1:3" ht="15.75">
      <c r="A14" s="132" t="s">
        <v>488</v>
      </c>
      <c r="B14" s="157">
        <v>89</v>
      </c>
      <c r="C14" s="157" t="s">
        <v>120</v>
      </c>
    </row>
    <row r="15" spans="1:3" ht="15.75">
      <c r="A15" s="132" t="s">
        <v>114</v>
      </c>
      <c r="B15" s="132">
        <v>113</v>
      </c>
      <c r="C15" s="132">
        <v>1</v>
      </c>
    </row>
    <row r="16" spans="1:3" ht="15.75">
      <c r="A16" s="132" t="s">
        <v>125</v>
      </c>
      <c r="B16" s="132">
        <v>77</v>
      </c>
      <c r="C16" s="132">
        <v>73</v>
      </c>
    </row>
    <row r="17" spans="1:3" ht="15.75">
      <c r="A17" s="132" t="s">
        <v>489</v>
      </c>
      <c r="B17" s="132">
        <v>106</v>
      </c>
      <c r="C17" s="132">
        <v>97</v>
      </c>
    </row>
    <row r="18" spans="1:3" ht="15.75">
      <c r="A18" s="132" t="s">
        <v>115</v>
      </c>
      <c r="B18" s="132">
        <v>99</v>
      </c>
      <c r="C18" s="132">
        <v>95</v>
      </c>
    </row>
    <row r="19" spans="1:3" ht="15.75">
      <c r="A19" s="157" t="s">
        <v>490</v>
      </c>
      <c r="B19" s="132">
        <v>91</v>
      </c>
      <c r="C19" s="157">
        <v>85</v>
      </c>
    </row>
    <row r="20" spans="1:3" ht="15.75">
      <c r="A20" s="132" t="s">
        <v>109</v>
      </c>
      <c r="B20" s="132">
        <v>97</v>
      </c>
      <c r="C20" s="132">
        <v>76</v>
      </c>
    </row>
    <row r="21" spans="1:3" ht="15.75">
      <c r="A21" s="132" t="s">
        <v>491</v>
      </c>
      <c r="B21" s="132">
        <v>70</v>
      </c>
      <c r="C21" s="132">
        <v>35</v>
      </c>
    </row>
    <row r="22" spans="1:3" ht="15.75">
      <c r="A22" s="132" t="s">
        <v>164</v>
      </c>
      <c r="B22" s="132">
        <v>115</v>
      </c>
      <c r="C22" s="132">
        <v>89</v>
      </c>
    </row>
    <row r="23" spans="1:3" ht="15.75">
      <c r="A23" s="132" t="s">
        <v>337</v>
      </c>
      <c r="B23" s="132">
        <v>130</v>
      </c>
      <c r="C23" s="132">
        <v>129</v>
      </c>
    </row>
    <row r="24" spans="1:3" ht="15.75">
      <c r="A24" s="132" t="s">
        <v>126</v>
      </c>
      <c r="B24" s="132">
        <v>96</v>
      </c>
      <c r="C24" s="132">
        <v>93</v>
      </c>
    </row>
    <row r="25" spans="1:3" ht="15.75">
      <c r="A25" s="132" t="s">
        <v>116</v>
      </c>
      <c r="B25" s="132">
        <v>87</v>
      </c>
      <c r="C25" s="132">
        <v>26</v>
      </c>
    </row>
    <row r="26" spans="1:3" ht="15.75">
      <c r="A26" s="132" t="s">
        <v>117</v>
      </c>
      <c r="B26" s="132">
        <v>65</v>
      </c>
      <c r="C26" s="132">
        <v>50</v>
      </c>
    </row>
    <row r="27" spans="1:3" ht="15.75">
      <c r="A27" s="132" t="s">
        <v>165</v>
      </c>
      <c r="B27" s="157">
        <v>123</v>
      </c>
      <c r="C27" s="157">
        <v>115</v>
      </c>
    </row>
    <row r="28" spans="1:3" ht="15.75">
      <c r="A28" s="132" t="s">
        <v>278</v>
      </c>
      <c r="B28" s="157">
        <v>103</v>
      </c>
      <c r="C28" s="157">
        <v>96</v>
      </c>
    </row>
    <row r="29" spans="1:3" ht="15.75">
      <c r="A29" s="132" t="s">
        <v>492</v>
      </c>
      <c r="B29" s="132">
        <v>105</v>
      </c>
      <c r="C29" s="132">
        <v>103</v>
      </c>
    </row>
    <row r="30" spans="1:3" ht="15.75">
      <c r="A30" s="132" t="s">
        <v>294</v>
      </c>
      <c r="B30" s="132">
        <v>80</v>
      </c>
      <c r="C30" s="132">
        <v>77</v>
      </c>
    </row>
    <row r="31" spans="1:3" ht="15.75">
      <c r="A31" s="132" t="s">
        <v>295</v>
      </c>
      <c r="B31" s="132">
        <v>87</v>
      </c>
      <c r="C31" s="132">
        <v>85</v>
      </c>
    </row>
    <row r="32" spans="1:3" ht="15.75">
      <c r="A32" s="132" t="s">
        <v>128</v>
      </c>
      <c r="B32" s="157">
        <v>117</v>
      </c>
      <c r="C32" s="157">
        <v>107</v>
      </c>
    </row>
    <row r="33" spans="1:3" ht="15.75">
      <c r="A33" s="157" t="s">
        <v>110</v>
      </c>
      <c r="B33" s="122">
        <v>70</v>
      </c>
      <c r="C33" s="122">
        <v>59</v>
      </c>
    </row>
    <row r="34" spans="1:3" ht="15.75">
      <c r="A34" s="132" t="s">
        <v>335</v>
      </c>
      <c r="B34" s="132">
        <v>118</v>
      </c>
      <c r="C34" s="157">
        <v>111</v>
      </c>
    </row>
    <row r="35" spans="1:3" ht="15.75">
      <c r="A35" s="132" t="s">
        <v>336</v>
      </c>
      <c r="B35" s="132">
        <v>99</v>
      </c>
      <c r="C35" s="157">
        <v>95</v>
      </c>
    </row>
    <row r="36" spans="1:3" ht="15.75">
      <c r="A36" s="132" t="s">
        <v>493</v>
      </c>
      <c r="B36" s="132">
        <v>106</v>
      </c>
      <c r="C36" s="132">
        <v>90</v>
      </c>
    </row>
    <row r="37" spans="1:3" ht="15.75">
      <c r="A37" s="157" t="s">
        <v>494</v>
      </c>
      <c r="B37" s="122">
        <v>72</v>
      </c>
      <c r="C37" s="122">
        <v>70</v>
      </c>
    </row>
    <row r="38" spans="1:3" ht="15.75">
      <c r="A38" s="132" t="s">
        <v>166</v>
      </c>
      <c r="B38" s="132">
        <v>100</v>
      </c>
      <c r="C38" s="157">
        <v>98</v>
      </c>
    </row>
    <row r="39" spans="1:3" ht="15.75">
      <c r="A39" s="132" t="s">
        <v>495</v>
      </c>
      <c r="B39" s="132">
        <v>89</v>
      </c>
      <c r="C39" s="132">
        <v>87</v>
      </c>
    </row>
    <row r="40" spans="1:3" ht="15.75">
      <c r="A40" s="132" t="s">
        <v>338</v>
      </c>
      <c r="B40" s="132">
        <v>81</v>
      </c>
      <c r="C40" s="132">
        <v>73</v>
      </c>
    </row>
    <row r="41" spans="1:3" ht="15.75">
      <c r="A41" s="157" t="s">
        <v>167</v>
      </c>
      <c r="B41" s="132">
        <v>75</v>
      </c>
      <c r="C41" s="157">
        <v>73</v>
      </c>
    </row>
    <row r="42" spans="1:3" ht="15.75">
      <c r="A42" s="132" t="s">
        <v>168</v>
      </c>
      <c r="B42" s="132">
        <v>107</v>
      </c>
      <c r="C42" s="132">
        <v>98</v>
      </c>
    </row>
    <row r="43" spans="1:3" ht="15.75">
      <c r="A43" s="157" t="s">
        <v>496</v>
      </c>
      <c r="B43" s="157">
        <v>112</v>
      </c>
      <c r="C43" s="157">
        <v>83</v>
      </c>
    </row>
    <row r="44" spans="1:3" ht="15.75">
      <c r="A44" s="157" t="s">
        <v>334</v>
      </c>
      <c r="B44" s="132">
        <v>42</v>
      </c>
      <c r="C44" s="157">
        <v>42</v>
      </c>
    </row>
    <row r="45" spans="1:3" ht="15.75">
      <c r="A45" s="132" t="s">
        <v>497</v>
      </c>
      <c r="B45" s="157">
        <v>118</v>
      </c>
      <c r="C45" s="157">
        <v>114</v>
      </c>
    </row>
    <row r="46" spans="1:3" ht="15.75">
      <c r="A46" s="132" t="s">
        <v>498</v>
      </c>
      <c r="B46" s="132">
        <v>100</v>
      </c>
      <c r="C46" s="157">
        <v>96</v>
      </c>
    </row>
    <row r="47" spans="1:3" ht="15.75">
      <c r="A47" s="132" t="s">
        <v>499</v>
      </c>
      <c r="B47" s="132" t="s">
        <v>120</v>
      </c>
      <c r="C47" s="157" t="s">
        <v>120</v>
      </c>
    </row>
    <row r="48" spans="1:3" ht="15.75">
      <c r="A48" s="132" t="s">
        <v>500</v>
      </c>
      <c r="B48" s="132">
        <v>100</v>
      </c>
      <c r="C48" s="157">
        <v>65</v>
      </c>
    </row>
    <row r="49" spans="1:3" ht="15.75">
      <c r="A49" s="132" t="s">
        <v>346</v>
      </c>
      <c r="B49" s="132">
        <v>78</v>
      </c>
      <c r="C49" s="157">
        <v>77</v>
      </c>
    </row>
    <row r="50" spans="1:3" ht="15.75">
      <c r="A50" s="132" t="s">
        <v>501</v>
      </c>
      <c r="B50" s="132" t="s">
        <v>120</v>
      </c>
      <c r="C50" s="157" t="s">
        <v>120</v>
      </c>
    </row>
    <row r="51" spans="1:3" ht="15.75">
      <c r="A51" s="132" t="s">
        <v>169</v>
      </c>
      <c r="B51" s="132">
        <v>94</v>
      </c>
      <c r="C51" s="157">
        <v>90</v>
      </c>
    </row>
    <row r="52" spans="1:3" ht="15.75">
      <c r="A52" s="132" t="s">
        <v>502</v>
      </c>
      <c r="B52" s="132">
        <v>83</v>
      </c>
      <c r="C52" s="157">
        <v>83</v>
      </c>
    </row>
    <row r="53" spans="1:3" ht="15.75">
      <c r="A53" s="132" t="s">
        <v>127</v>
      </c>
      <c r="B53" s="132">
        <v>84</v>
      </c>
      <c r="C53" s="157">
        <v>72</v>
      </c>
    </row>
    <row r="54" spans="1:3" ht="15.75">
      <c r="A54" s="132" t="s">
        <v>503</v>
      </c>
      <c r="B54" s="132">
        <v>93</v>
      </c>
      <c r="C54" s="157">
        <v>90</v>
      </c>
    </row>
    <row r="55" spans="1:3" ht="15.75">
      <c r="A55" s="132" t="s">
        <v>504</v>
      </c>
      <c r="B55" s="132">
        <v>87</v>
      </c>
      <c r="C55" s="157">
        <v>83</v>
      </c>
    </row>
    <row r="56" spans="1:3" ht="15.75">
      <c r="A56" s="132" t="s">
        <v>505</v>
      </c>
      <c r="B56" s="132">
        <v>55</v>
      </c>
      <c r="C56" s="157">
        <v>48</v>
      </c>
    </row>
    <row r="57" spans="1:3" ht="15.75">
      <c r="A57" s="132" t="s">
        <v>506</v>
      </c>
      <c r="B57" s="132">
        <v>81</v>
      </c>
      <c r="C57" s="157">
        <v>78</v>
      </c>
    </row>
    <row r="58" spans="1:3" ht="15.75">
      <c r="A58" s="132" t="s">
        <v>121</v>
      </c>
      <c r="B58" s="132" t="s">
        <v>120</v>
      </c>
      <c r="C58" s="157" t="s">
        <v>120</v>
      </c>
    </row>
    <row r="59" spans="1:3" ht="15.75">
      <c r="A59" s="132" t="s">
        <v>170</v>
      </c>
      <c r="B59" s="132" t="s">
        <v>120</v>
      </c>
      <c r="C59" s="157" t="s">
        <v>120</v>
      </c>
    </row>
    <row r="60" spans="1:3" ht="15.75">
      <c r="A60" s="132" t="s">
        <v>507</v>
      </c>
      <c r="B60" s="132">
        <v>109</v>
      </c>
      <c r="C60" s="157">
        <v>86</v>
      </c>
    </row>
    <row r="61" spans="1:3" ht="15.75">
      <c r="A61" s="132" t="s">
        <v>508</v>
      </c>
      <c r="B61" s="132" t="s">
        <v>120</v>
      </c>
      <c r="C61" s="132" t="s">
        <v>120</v>
      </c>
    </row>
    <row r="62" spans="1:3" ht="15.75">
      <c r="A62" s="132" t="s">
        <v>129</v>
      </c>
      <c r="B62" s="132">
        <v>87</v>
      </c>
      <c r="C62" s="157">
        <v>82</v>
      </c>
    </row>
    <row r="63" spans="1:3" ht="15.75">
      <c r="A63" s="132" t="s">
        <v>509</v>
      </c>
      <c r="B63" s="132">
        <v>94</v>
      </c>
      <c r="C63" s="157">
        <v>87</v>
      </c>
    </row>
    <row r="64" spans="1:3" ht="15.75">
      <c r="A64" s="132" t="s">
        <v>510</v>
      </c>
      <c r="B64" s="132">
        <v>91</v>
      </c>
      <c r="C64" s="157">
        <v>88</v>
      </c>
    </row>
    <row r="65" spans="1:3" ht="15.75">
      <c r="A65" s="132" t="s">
        <v>511</v>
      </c>
      <c r="B65" s="132" t="s">
        <v>120</v>
      </c>
      <c r="C65" s="132" t="s">
        <v>120</v>
      </c>
    </row>
    <row r="66" spans="1:3" ht="15.75">
      <c r="A66" s="132" t="s">
        <v>130</v>
      </c>
      <c r="B66" s="132">
        <v>56</v>
      </c>
      <c r="C66" s="132" t="s">
        <v>120</v>
      </c>
    </row>
    <row r="67" spans="1:3" ht="15.75">
      <c r="A67" s="132" t="s">
        <v>512</v>
      </c>
      <c r="B67" s="132">
        <v>123</v>
      </c>
      <c r="C67" s="132">
        <v>113</v>
      </c>
    </row>
    <row r="68" spans="1:3" ht="15.75">
      <c r="A68" s="157" t="s">
        <v>513</v>
      </c>
      <c r="B68" s="157" t="s">
        <v>120</v>
      </c>
      <c r="C68" s="157" t="s">
        <v>120</v>
      </c>
    </row>
    <row r="69" spans="1:3" ht="15.75">
      <c r="A69" s="162" t="s">
        <v>514</v>
      </c>
      <c r="B69" s="162">
        <v>55</v>
      </c>
      <c r="C69" s="160" t="s">
        <v>120</v>
      </c>
    </row>
    <row r="70" spans="1:3" ht="15.75">
      <c r="A70" s="38"/>
      <c r="B70" s="37"/>
      <c r="C70" s="37"/>
    </row>
    <row r="71" spans="1:3" ht="15.75">
      <c r="A71" s="38"/>
      <c r="B71" s="37"/>
      <c r="C71" s="37"/>
    </row>
    <row r="72" spans="1:3" ht="15.75">
      <c r="A72" s="38"/>
      <c r="B72" s="37"/>
      <c r="C72" s="37"/>
    </row>
    <row r="73" spans="1:3" ht="15.75">
      <c r="A73" s="37"/>
      <c r="B73" s="37"/>
      <c r="C73" s="37"/>
    </row>
    <row r="74" spans="1:3" ht="15.75">
      <c r="A74" s="37"/>
      <c r="B74" s="37"/>
      <c r="C74" s="37"/>
    </row>
    <row r="75" spans="1:3" ht="15.75">
      <c r="A75" s="37"/>
      <c r="B75" s="37"/>
      <c r="C75" s="37"/>
    </row>
    <row r="76" spans="1:3" ht="15.75">
      <c r="A76" s="37"/>
      <c r="B76" s="37"/>
      <c r="C76" s="37"/>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BI17"/>
  <sheetViews>
    <sheetView zoomScalePageLayoutView="0" workbookViewId="0" topLeftCell="A1">
      <selection activeCell="F9" sqref="F9"/>
    </sheetView>
  </sheetViews>
  <sheetFormatPr defaultColWidth="9.140625" defaultRowHeight="15"/>
  <cols>
    <col min="1" max="1" width="9.140625" style="94" customWidth="1"/>
    <col min="2" max="2" width="11.421875" style="94" customWidth="1"/>
    <col min="3" max="3" width="26.140625" style="94" customWidth="1"/>
    <col min="4" max="4" width="14.140625" style="94" customWidth="1"/>
    <col min="5" max="5" width="9.140625" style="94" customWidth="1"/>
    <col min="6" max="6" width="13.00390625" style="94" customWidth="1"/>
    <col min="7" max="16384" width="9.140625" style="94" customWidth="1"/>
  </cols>
  <sheetData>
    <row r="1" spans="1:7" ht="55.5" customHeight="1">
      <c r="A1" s="166" t="s">
        <v>101</v>
      </c>
      <c r="B1" s="166" t="s">
        <v>515</v>
      </c>
      <c r="C1" s="166" t="s">
        <v>102</v>
      </c>
      <c r="D1" s="166" t="s">
        <v>103</v>
      </c>
      <c r="E1" s="166" t="s">
        <v>104</v>
      </c>
      <c r="F1" s="166" t="s">
        <v>105</v>
      </c>
      <c r="G1" s="166" t="s">
        <v>106</v>
      </c>
    </row>
    <row r="2" spans="1:7" ht="15.75">
      <c r="A2" s="167" t="s">
        <v>218</v>
      </c>
      <c r="B2" s="167" t="s">
        <v>126</v>
      </c>
      <c r="C2" s="132" t="s">
        <v>318</v>
      </c>
      <c r="D2" s="164">
        <v>43270</v>
      </c>
      <c r="E2" s="167">
        <v>84</v>
      </c>
      <c r="F2" s="167">
        <v>12</v>
      </c>
      <c r="G2" s="167">
        <v>96</v>
      </c>
    </row>
    <row r="3" spans="1:7" ht="15.75">
      <c r="A3" s="168" t="s">
        <v>241</v>
      </c>
      <c r="B3" s="168" t="s">
        <v>336</v>
      </c>
      <c r="C3" s="168" t="s">
        <v>516</v>
      </c>
      <c r="D3" s="165">
        <v>43276</v>
      </c>
      <c r="E3" s="167">
        <v>95</v>
      </c>
      <c r="F3" s="167">
        <v>4</v>
      </c>
      <c r="G3" s="167">
        <v>99</v>
      </c>
    </row>
    <row r="4" spans="1:7" ht="15.75">
      <c r="A4" s="168" t="s">
        <v>425</v>
      </c>
      <c r="B4" s="168" t="s">
        <v>130</v>
      </c>
      <c r="C4" s="168" t="s">
        <v>517</v>
      </c>
      <c r="D4" s="165">
        <v>43318</v>
      </c>
      <c r="E4" s="167" t="s">
        <v>120</v>
      </c>
      <c r="F4" s="167" t="s">
        <v>120</v>
      </c>
      <c r="G4" s="167">
        <v>56</v>
      </c>
    </row>
    <row r="5" spans="1:7" ht="15">
      <c r="A5" s="136"/>
      <c r="B5" s="136"/>
      <c r="C5" s="136"/>
      <c r="D5" s="89"/>
      <c r="E5" s="88"/>
      <c r="F5" s="88"/>
      <c r="G5" s="88"/>
    </row>
    <row r="6" spans="1:7" ht="15">
      <c r="A6" s="136"/>
      <c r="B6" s="136"/>
      <c r="C6" s="136"/>
      <c r="D6" s="89"/>
      <c r="E6" s="88"/>
      <c r="F6" s="88"/>
      <c r="G6" s="88"/>
    </row>
    <row r="7" spans="1:7" ht="15">
      <c r="A7" s="136"/>
      <c r="B7" s="136"/>
      <c r="C7" s="136"/>
      <c r="D7" s="89"/>
      <c r="E7" s="88"/>
      <c r="F7" s="88"/>
      <c r="G7" s="88"/>
    </row>
    <row r="8" spans="1:7" ht="14.25" customHeight="1">
      <c r="A8" s="88"/>
      <c r="B8" s="88"/>
      <c r="C8" s="88"/>
      <c r="D8" s="89"/>
      <c r="E8" s="88"/>
      <c r="F8" s="88"/>
      <c r="G8" s="88"/>
    </row>
    <row r="9" spans="1:7" ht="14.25" customHeight="1">
      <c r="A9" s="136"/>
      <c r="B9" s="136"/>
      <c r="C9" s="136"/>
      <c r="D9" s="89"/>
      <c r="E9" s="88"/>
      <c r="F9" s="88"/>
      <c r="G9" s="88"/>
    </row>
    <row r="10" spans="1:7" ht="15">
      <c r="A10" s="88"/>
      <c r="B10" s="88"/>
      <c r="C10" s="88"/>
      <c r="D10" s="89"/>
      <c r="E10" s="88"/>
      <c r="F10" s="88"/>
      <c r="G10" s="88"/>
    </row>
    <row r="11" spans="1:7" ht="15">
      <c r="A11" s="88"/>
      <c r="B11" s="88"/>
      <c r="C11" s="88"/>
      <c r="D11" s="89"/>
      <c r="E11" s="88"/>
      <c r="F11" s="88"/>
      <c r="G11" s="88"/>
    </row>
    <row r="12" spans="1:7" ht="15">
      <c r="A12" s="88"/>
      <c r="B12" s="88"/>
      <c r="C12" s="88"/>
      <c r="D12" s="88"/>
      <c r="E12" s="88"/>
      <c r="F12" s="88"/>
      <c r="G12" s="88"/>
    </row>
    <row r="15" spans="1:61" ht="15.75">
      <c r="A15" s="98"/>
      <c r="B15" s="98"/>
      <c r="C15" s="98"/>
      <c r="D15" s="99"/>
      <c r="E15" s="98"/>
      <c r="F15" s="98"/>
      <c r="G15" s="98"/>
      <c r="H15" s="98"/>
      <c r="I15" s="98"/>
      <c r="J15" s="98"/>
      <c r="K15" s="98"/>
      <c r="L15" s="98"/>
      <c r="M15" s="98"/>
      <c r="N15" s="98"/>
      <c r="O15" s="98"/>
      <c r="P15" s="98"/>
      <c r="Q15" s="98"/>
      <c r="R15" s="98"/>
      <c r="S15" s="98"/>
      <c r="T15" s="98"/>
      <c r="U15" s="98"/>
      <c r="V15" s="100"/>
      <c r="W15" s="100"/>
      <c r="X15" s="100"/>
      <c r="Y15" s="100"/>
      <c r="Z15" s="100"/>
      <c r="AA15" s="100"/>
      <c r="AB15" s="98"/>
      <c r="AC15" s="98"/>
      <c r="AD15" s="98"/>
      <c r="AE15" s="98"/>
      <c r="AF15" s="98"/>
      <c r="AG15" s="98"/>
      <c r="AH15" s="322"/>
      <c r="AI15" s="323"/>
      <c r="AJ15" s="98"/>
      <c r="AK15" s="98"/>
      <c r="AL15" s="98"/>
      <c r="AM15" s="99"/>
      <c r="AN15" s="99"/>
      <c r="AO15" s="98"/>
      <c r="AP15" s="98"/>
      <c r="AQ15" s="99"/>
      <c r="AR15" s="98"/>
      <c r="AS15" s="98"/>
      <c r="AT15" s="99"/>
      <c r="AU15" s="98"/>
      <c r="AV15" s="98"/>
      <c r="AW15" s="99"/>
      <c r="AX15" s="98"/>
      <c r="AY15" s="98"/>
      <c r="AZ15" s="99"/>
      <c r="BA15" s="98"/>
      <c r="BB15" s="98"/>
      <c r="BC15" s="98"/>
      <c r="BD15" s="98"/>
      <c r="BE15" s="98"/>
      <c r="BF15" s="98"/>
      <c r="BG15" s="98"/>
      <c r="BH15" s="98"/>
      <c r="BI15" s="116"/>
    </row>
    <row r="16" spans="1:60" ht="15.75">
      <c r="A16" s="135"/>
      <c r="B16" s="135"/>
      <c r="C16" s="135"/>
      <c r="D16" s="163"/>
      <c r="E16" s="135"/>
      <c r="F16" s="135"/>
      <c r="G16" s="135"/>
      <c r="H16" s="135"/>
      <c r="I16" s="135"/>
      <c r="J16" s="135"/>
      <c r="K16" s="135"/>
      <c r="L16" s="135"/>
      <c r="M16" s="135"/>
      <c r="N16" s="135"/>
      <c r="O16" s="135"/>
      <c r="P16" s="163"/>
      <c r="Q16" s="135"/>
      <c r="R16" s="135"/>
      <c r="S16" s="135"/>
      <c r="T16" s="135"/>
      <c r="U16" s="135"/>
      <c r="V16" s="135"/>
      <c r="W16" s="135"/>
      <c r="X16" s="135"/>
      <c r="Y16" s="135"/>
      <c r="Z16" s="135"/>
      <c r="AA16" s="135"/>
      <c r="AB16" s="135"/>
      <c r="AC16" s="137"/>
      <c r="AD16" s="137"/>
      <c r="AE16" s="137"/>
      <c r="AF16" s="137"/>
      <c r="AG16" s="137"/>
      <c r="AH16" s="137"/>
      <c r="AI16" s="137"/>
      <c r="AJ16" s="137"/>
      <c r="AK16" s="137"/>
      <c r="AL16" s="137"/>
      <c r="AM16" s="163"/>
      <c r="AN16" s="163"/>
      <c r="AO16" s="137"/>
      <c r="AP16" s="137"/>
      <c r="AQ16" s="137"/>
      <c r="AR16" s="137"/>
      <c r="AS16" s="137"/>
      <c r="AT16" s="137"/>
      <c r="AU16" s="137"/>
      <c r="AV16" s="137"/>
      <c r="AW16" s="137"/>
      <c r="AX16" s="137"/>
      <c r="AY16" s="137"/>
      <c r="AZ16" s="137"/>
      <c r="BA16" s="137"/>
      <c r="BB16" s="137"/>
      <c r="BC16" s="137"/>
      <c r="BD16" s="137"/>
      <c r="BE16" s="137"/>
      <c r="BF16" s="137"/>
      <c r="BG16" s="140"/>
      <c r="BH16" s="140"/>
    </row>
    <row r="17" spans="1:61" ht="15.75">
      <c r="A17" s="98"/>
      <c r="B17" s="98"/>
      <c r="C17" s="98"/>
      <c r="D17" s="117"/>
      <c r="E17" s="98"/>
      <c r="F17" s="98"/>
      <c r="G17" s="98"/>
      <c r="H17" s="98"/>
      <c r="I17" s="98"/>
      <c r="J17" s="98"/>
      <c r="K17" s="98"/>
      <c r="L17" s="98"/>
      <c r="M17" s="98"/>
      <c r="N17" s="98"/>
      <c r="O17" s="98"/>
      <c r="P17" s="99"/>
      <c r="Q17" s="98"/>
      <c r="R17" s="98"/>
      <c r="S17" s="98"/>
      <c r="T17" s="98"/>
      <c r="U17" s="98"/>
      <c r="V17" s="98"/>
      <c r="W17" s="98"/>
      <c r="X17" s="98"/>
      <c r="Y17" s="98"/>
      <c r="Z17" s="98"/>
      <c r="AA17" s="98"/>
      <c r="AB17" s="98"/>
      <c r="AC17" s="98"/>
      <c r="AD17" s="98"/>
      <c r="AE17" s="98"/>
      <c r="AF17" s="98"/>
      <c r="AG17" s="98"/>
      <c r="AH17" s="322"/>
      <c r="AI17" s="323"/>
      <c r="AJ17" s="118"/>
      <c r="AK17" s="98"/>
      <c r="AL17" s="98"/>
      <c r="AM17" s="98"/>
      <c r="AN17" s="99"/>
      <c r="AO17" s="98"/>
      <c r="AP17" s="98"/>
      <c r="AQ17" s="98"/>
      <c r="AR17" s="134"/>
      <c r="AS17" s="98"/>
      <c r="AT17" s="98"/>
      <c r="AU17" s="98"/>
      <c r="AV17" s="98"/>
      <c r="AW17" s="98"/>
      <c r="AX17" s="98"/>
      <c r="AY17" s="98"/>
      <c r="AZ17" s="98"/>
      <c r="BA17" s="98"/>
      <c r="BB17" s="98"/>
      <c r="BC17" s="98"/>
      <c r="BD17" s="98"/>
      <c r="BE17" s="98"/>
      <c r="BF17" s="98"/>
      <c r="BG17" s="98"/>
      <c r="BH17" s="98"/>
      <c r="BI17" s="116"/>
    </row>
  </sheetData>
  <sheetProtection/>
  <mergeCells count="2">
    <mergeCell ref="AH15:AI15"/>
    <mergeCell ref="AH17:AI17"/>
  </mergeCell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C62"/>
  <sheetViews>
    <sheetView zoomScale="85" zoomScaleNormal="85" zoomScalePageLayoutView="0" workbookViewId="0" topLeftCell="A49">
      <selection activeCell="S46" sqref="S46"/>
    </sheetView>
  </sheetViews>
  <sheetFormatPr defaultColWidth="9.140625" defaultRowHeight="15"/>
  <cols>
    <col min="1" max="1" width="19.57421875" style="0" customWidth="1"/>
    <col min="2" max="2" width="9.140625" style="0" customWidth="1"/>
    <col min="3" max="3" width="11.57421875" style="0" bestFit="1" customWidth="1"/>
    <col min="4" max="11" width="9.140625" style="0" customWidth="1"/>
    <col min="12" max="12" width="15.28125" style="0" customWidth="1"/>
  </cols>
  <sheetData>
    <row r="1" spans="2:3" ht="15">
      <c r="B1" s="1"/>
      <c r="C1" s="3" t="s">
        <v>88</v>
      </c>
    </row>
    <row r="2" spans="1:3" ht="44.25" customHeight="1">
      <c r="A2" s="23" t="s">
        <v>524</v>
      </c>
      <c r="B2" s="2">
        <v>665</v>
      </c>
      <c r="C2" s="2">
        <f aca="true" t="shared" si="0" ref="C2:C7">B2/5779*100</f>
        <v>11.50718117321336</v>
      </c>
    </row>
    <row r="3" spans="1:3" ht="30" customHeight="1">
      <c r="A3" s="23" t="s">
        <v>519</v>
      </c>
      <c r="B3">
        <v>4717</v>
      </c>
      <c r="C3" s="2">
        <f t="shared" si="0"/>
        <v>81.62311818653745</v>
      </c>
    </row>
    <row r="4" spans="1:3" ht="29.25" customHeight="1">
      <c r="A4" s="23" t="s">
        <v>518</v>
      </c>
      <c r="B4" s="2">
        <v>23</v>
      </c>
      <c r="C4" s="2">
        <f t="shared" si="0"/>
        <v>0.39799273230662746</v>
      </c>
    </row>
    <row r="5" spans="1:3" ht="56.25" customHeight="1">
      <c r="A5" s="24" t="s">
        <v>520</v>
      </c>
      <c r="B5" s="2">
        <v>131</v>
      </c>
      <c r="C5" s="2">
        <f t="shared" si="0"/>
        <v>2.2668281709638345</v>
      </c>
    </row>
    <row r="6" spans="1:3" ht="31.5" customHeight="1">
      <c r="A6" s="24" t="s">
        <v>521</v>
      </c>
      <c r="B6" s="2">
        <v>5</v>
      </c>
      <c r="C6" s="2">
        <f t="shared" si="0"/>
        <v>0.08652015919709292</v>
      </c>
    </row>
    <row r="7" spans="1:3" ht="15">
      <c r="A7" s="169" t="s">
        <v>523</v>
      </c>
      <c r="B7" s="170">
        <v>238</v>
      </c>
      <c r="C7" s="171">
        <f t="shared" si="0"/>
        <v>4.118359577781623</v>
      </c>
    </row>
    <row r="20" spans="1:3" ht="15">
      <c r="A20" s="25"/>
      <c r="C20" s="3" t="s">
        <v>88</v>
      </c>
    </row>
    <row r="21" spans="1:3" ht="15">
      <c r="A21" s="26" t="s">
        <v>89</v>
      </c>
      <c r="B21" s="2">
        <v>5779</v>
      </c>
      <c r="C21" s="2">
        <v>100</v>
      </c>
    </row>
    <row r="22" spans="1:3" ht="28.5">
      <c r="A22" s="27" t="s">
        <v>90</v>
      </c>
      <c r="B22" s="2">
        <v>519</v>
      </c>
      <c r="C22" s="2">
        <f>B22/B21*100</f>
        <v>8.980792524658247</v>
      </c>
    </row>
    <row r="23" spans="1:3" ht="36.75">
      <c r="A23" s="27" t="s">
        <v>91</v>
      </c>
      <c r="B23" s="2">
        <v>4973</v>
      </c>
      <c r="C23" s="2">
        <f>B23/B21*100</f>
        <v>86.05295033742863</v>
      </c>
    </row>
    <row r="24" spans="1:3" ht="15">
      <c r="A24" t="s">
        <v>522</v>
      </c>
      <c r="B24" s="34">
        <v>287</v>
      </c>
      <c r="C24">
        <f>SUM(B24/5779)*100</f>
        <v>4.966257137913134</v>
      </c>
    </row>
    <row r="37" ht="15">
      <c r="C37" s="3" t="s">
        <v>88</v>
      </c>
    </row>
    <row r="38" spans="1:3" ht="30.75" customHeight="1">
      <c r="A38" s="3" t="s">
        <v>84</v>
      </c>
      <c r="B38" s="2">
        <v>5194</v>
      </c>
      <c r="C38" s="2">
        <v>100</v>
      </c>
    </row>
    <row r="39" spans="1:3" ht="30.75" customHeight="1">
      <c r="A39" s="28" t="s">
        <v>92</v>
      </c>
      <c r="B39" s="2">
        <v>4794</v>
      </c>
      <c r="C39" s="2">
        <f>B39/5194*100</f>
        <v>92.29880631497882</v>
      </c>
    </row>
    <row r="40" spans="1:3" ht="30">
      <c r="A40" s="173" t="s">
        <v>93</v>
      </c>
      <c r="B40" s="94">
        <v>113</v>
      </c>
      <c r="C40" s="94">
        <f>B40/5194*100</f>
        <v>2.175587216018483</v>
      </c>
    </row>
    <row r="41" spans="1:3" ht="30.75" customHeight="1">
      <c r="A41" s="173" t="s">
        <v>139</v>
      </c>
      <c r="B41" s="94">
        <v>268</v>
      </c>
      <c r="C41" s="94">
        <f>B41/5194*100</f>
        <v>5.159799768964189</v>
      </c>
    </row>
    <row r="59" ht="15">
      <c r="C59" s="3" t="s">
        <v>88</v>
      </c>
    </row>
    <row r="60" spans="1:3" ht="15">
      <c r="A60" s="2" t="s">
        <v>94</v>
      </c>
      <c r="B60" s="2">
        <v>519</v>
      </c>
      <c r="C60" s="2"/>
    </row>
    <row r="61" spans="1:3" ht="60">
      <c r="A61" s="26" t="s">
        <v>525</v>
      </c>
      <c r="B61" s="2">
        <v>665</v>
      </c>
      <c r="C61" s="22">
        <f>963/985*100</f>
        <v>97.76649746192894</v>
      </c>
    </row>
    <row r="62" spans="1:3" ht="64.5" customHeight="1">
      <c r="A62" s="26" t="s">
        <v>526</v>
      </c>
      <c r="B62" s="2">
        <v>5</v>
      </c>
      <c r="C62" s="22">
        <f>B62/985*100</f>
        <v>0.5076142131979695</v>
      </c>
    </row>
  </sheetData>
  <sheetProtection/>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T14"/>
  <sheetViews>
    <sheetView zoomScalePageLayoutView="0" workbookViewId="0" topLeftCell="A9">
      <selection activeCell="E7" sqref="E7"/>
    </sheetView>
  </sheetViews>
  <sheetFormatPr defaultColWidth="9.140625" defaultRowHeight="15"/>
  <sheetData>
    <row r="1" spans="1:3" ht="39.75" customHeight="1">
      <c r="A1" s="48" t="s">
        <v>95</v>
      </c>
      <c r="B1" s="49" t="s">
        <v>96</v>
      </c>
      <c r="C1" s="46" t="s">
        <v>96</v>
      </c>
    </row>
    <row r="2" spans="1:3" ht="51.75">
      <c r="A2" s="50">
        <v>1</v>
      </c>
      <c r="B2" s="51" t="s">
        <v>319</v>
      </c>
      <c r="C2" s="39">
        <v>1</v>
      </c>
    </row>
    <row r="3" spans="1:3" ht="26.25">
      <c r="A3" s="50">
        <v>4</v>
      </c>
      <c r="B3" s="51" t="s">
        <v>320</v>
      </c>
      <c r="C3" s="39">
        <v>2</v>
      </c>
    </row>
    <row r="4" spans="1:20" ht="39">
      <c r="A4" s="50">
        <v>7</v>
      </c>
      <c r="B4" s="52" t="s">
        <v>321</v>
      </c>
      <c r="C4" s="39">
        <v>3</v>
      </c>
      <c r="Q4" s="39"/>
      <c r="R4" s="39"/>
      <c r="S4" s="39"/>
      <c r="T4" s="39"/>
    </row>
    <row r="5" spans="1:20" ht="51.75">
      <c r="A5" s="50">
        <v>16</v>
      </c>
      <c r="B5" s="51" t="s">
        <v>322</v>
      </c>
      <c r="C5" s="39">
        <v>4</v>
      </c>
      <c r="Q5" s="39"/>
      <c r="R5" s="94"/>
      <c r="S5" s="39"/>
      <c r="T5" s="39"/>
    </row>
    <row r="6" spans="1:20" ht="39">
      <c r="A6" s="50">
        <v>17</v>
      </c>
      <c r="B6" s="52" t="s">
        <v>323</v>
      </c>
      <c r="C6" s="39">
        <v>5</v>
      </c>
      <c r="Q6" s="39"/>
      <c r="R6" s="39"/>
      <c r="S6" s="39"/>
      <c r="T6" s="39"/>
    </row>
    <row r="7" spans="1:20" ht="39">
      <c r="A7" s="50">
        <v>14</v>
      </c>
      <c r="B7" s="51" t="s">
        <v>324</v>
      </c>
      <c r="C7" s="39">
        <v>6</v>
      </c>
      <c r="Q7" s="39"/>
      <c r="R7" s="39"/>
      <c r="S7" s="39"/>
      <c r="T7" s="39"/>
    </row>
    <row r="8" spans="1:20" ht="51.75">
      <c r="A8" s="50">
        <v>2</v>
      </c>
      <c r="B8" s="51" t="s">
        <v>325</v>
      </c>
      <c r="C8" s="39">
        <v>7</v>
      </c>
      <c r="Q8" s="39"/>
      <c r="R8" s="39"/>
      <c r="S8" s="39"/>
      <c r="T8" s="39"/>
    </row>
    <row r="9" spans="1:3" ht="51.75">
      <c r="A9" s="50">
        <v>3</v>
      </c>
      <c r="B9" s="51" t="s">
        <v>326</v>
      </c>
      <c r="C9" s="39">
        <v>8</v>
      </c>
    </row>
    <row r="10" spans="1:3" ht="39">
      <c r="A10" s="50">
        <v>2</v>
      </c>
      <c r="B10" s="51" t="s">
        <v>327</v>
      </c>
      <c r="C10" s="39">
        <v>9</v>
      </c>
    </row>
    <row r="11" spans="1:3" ht="39">
      <c r="A11" s="50">
        <v>4</v>
      </c>
      <c r="B11" s="51" t="s">
        <v>329</v>
      </c>
      <c r="C11" s="39">
        <v>10</v>
      </c>
    </row>
    <row r="12" spans="1:3" ht="51.75">
      <c r="A12" s="50">
        <v>0</v>
      </c>
      <c r="B12" s="53" t="s">
        <v>328</v>
      </c>
      <c r="C12" s="39">
        <v>11</v>
      </c>
    </row>
    <row r="13" spans="1:3" ht="51.75">
      <c r="A13" s="50">
        <v>4</v>
      </c>
      <c r="B13" s="53" t="s">
        <v>330</v>
      </c>
      <c r="C13" s="39">
        <v>12</v>
      </c>
    </row>
    <row r="14" ht="15.75" thickBot="1">
      <c r="B14" s="36"/>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T26"/>
  <sheetViews>
    <sheetView zoomScalePageLayoutView="0" workbookViewId="0" topLeftCell="F9">
      <selection activeCell="D5" sqref="D5"/>
    </sheetView>
  </sheetViews>
  <sheetFormatPr defaultColWidth="9.140625" defaultRowHeight="15"/>
  <cols>
    <col min="2" max="2" width="9.140625" style="39" customWidth="1"/>
  </cols>
  <sheetData>
    <row r="1" spans="1:4" ht="31.5">
      <c r="A1" s="266" t="s">
        <v>11</v>
      </c>
      <c r="B1" s="47" t="s">
        <v>95</v>
      </c>
      <c r="C1" s="269" t="s">
        <v>96</v>
      </c>
      <c r="D1" s="46" t="s">
        <v>96</v>
      </c>
    </row>
    <row r="2" spans="1:20" ht="31.5">
      <c r="A2" s="267">
        <v>4</v>
      </c>
      <c r="B2" s="273">
        <v>1</v>
      </c>
      <c r="C2" s="270" t="s">
        <v>151</v>
      </c>
      <c r="D2" s="39">
        <v>1</v>
      </c>
      <c r="T2" s="87"/>
    </row>
    <row r="3" spans="1:4" ht="21">
      <c r="A3" s="267">
        <v>3</v>
      </c>
      <c r="B3" s="273">
        <v>4</v>
      </c>
      <c r="C3" s="270" t="s">
        <v>152</v>
      </c>
      <c r="D3" s="39">
        <v>2</v>
      </c>
    </row>
    <row r="4" spans="1:4" ht="31.5">
      <c r="A4" s="267">
        <v>11</v>
      </c>
      <c r="B4" s="273">
        <v>7</v>
      </c>
      <c r="C4" s="271" t="s">
        <v>153</v>
      </c>
      <c r="D4" s="39">
        <v>3</v>
      </c>
    </row>
    <row r="5" spans="1:4" ht="31.5">
      <c r="A5" s="267">
        <v>15</v>
      </c>
      <c r="B5" s="273">
        <v>16</v>
      </c>
      <c r="C5" s="270" t="s">
        <v>154</v>
      </c>
      <c r="D5" s="39">
        <v>4</v>
      </c>
    </row>
    <row r="6" spans="1:4" ht="31.5">
      <c r="A6" s="267">
        <v>13</v>
      </c>
      <c r="B6" s="273">
        <v>17</v>
      </c>
      <c r="C6" s="271" t="s">
        <v>155</v>
      </c>
      <c r="D6" s="39">
        <v>5</v>
      </c>
    </row>
    <row r="7" spans="1:4" ht="31.5">
      <c r="A7" s="267">
        <v>7</v>
      </c>
      <c r="B7" s="273">
        <v>14</v>
      </c>
      <c r="C7" s="270" t="s">
        <v>156</v>
      </c>
      <c r="D7" s="39">
        <v>6</v>
      </c>
    </row>
    <row r="8" spans="1:4" ht="31.5">
      <c r="A8" s="267">
        <v>6</v>
      </c>
      <c r="B8" s="273">
        <v>2</v>
      </c>
      <c r="C8" s="270" t="s">
        <v>157</v>
      </c>
      <c r="D8" s="39">
        <v>7</v>
      </c>
    </row>
    <row r="9" spans="1:4" ht="31.5">
      <c r="A9" s="267">
        <v>4</v>
      </c>
      <c r="B9" s="273">
        <v>3</v>
      </c>
      <c r="C9" s="270" t="s">
        <v>158</v>
      </c>
      <c r="D9" s="39">
        <v>8</v>
      </c>
    </row>
    <row r="10" spans="1:4" ht="31.5">
      <c r="A10" s="267">
        <v>3</v>
      </c>
      <c r="B10" s="273">
        <v>2</v>
      </c>
      <c r="C10" s="270" t="s">
        <v>159</v>
      </c>
      <c r="D10" s="39">
        <v>9</v>
      </c>
    </row>
    <row r="11" spans="1:4" ht="31.5">
      <c r="A11" s="267">
        <v>1</v>
      </c>
      <c r="B11" s="273">
        <v>4</v>
      </c>
      <c r="C11" s="270" t="s">
        <v>160</v>
      </c>
      <c r="D11" s="39">
        <v>10</v>
      </c>
    </row>
    <row r="12" spans="1:4" ht="31.5">
      <c r="A12" s="268">
        <v>0</v>
      </c>
      <c r="B12" s="273">
        <v>0</v>
      </c>
      <c r="C12" s="272" t="s">
        <v>161</v>
      </c>
      <c r="D12" s="39">
        <v>11</v>
      </c>
    </row>
    <row r="13" spans="1:4" ht="31.5">
      <c r="A13" s="268">
        <v>0</v>
      </c>
      <c r="B13" s="273">
        <v>4</v>
      </c>
      <c r="C13" s="272" t="s">
        <v>162</v>
      </c>
      <c r="D13" s="39">
        <v>12</v>
      </c>
    </row>
    <row r="14" ht="15"/>
    <row r="15" ht="15"/>
    <row r="17" spans="8:13" ht="14.25" customHeight="1">
      <c r="H17" s="324" t="s">
        <v>527</v>
      </c>
      <c r="I17" s="324"/>
      <c r="J17" s="324"/>
      <c r="K17" s="324"/>
      <c r="L17" s="324"/>
      <c r="M17" s="324"/>
    </row>
    <row r="18" spans="8:13" ht="15">
      <c r="H18" s="324"/>
      <c r="I18" s="324"/>
      <c r="J18" s="324"/>
      <c r="K18" s="324"/>
      <c r="L18" s="324"/>
      <c r="M18" s="324"/>
    </row>
    <row r="19" spans="8:13" ht="15">
      <c r="H19" s="324"/>
      <c r="I19" s="324"/>
      <c r="J19" s="324"/>
      <c r="K19" s="324"/>
      <c r="L19" s="324"/>
      <c r="M19" s="324"/>
    </row>
    <row r="20" spans="8:13" ht="15">
      <c r="H20" s="324"/>
      <c r="I20" s="324"/>
      <c r="J20" s="324"/>
      <c r="K20" s="324"/>
      <c r="L20" s="324"/>
      <c r="M20" s="324"/>
    </row>
    <row r="21" spans="8:13" ht="15">
      <c r="H21" s="324"/>
      <c r="I21" s="324"/>
      <c r="J21" s="324"/>
      <c r="K21" s="324"/>
      <c r="L21" s="324"/>
      <c r="M21" s="324"/>
    </row>
    <row r="22" spans="8:13" ht="15">
      <c r="H22" s="324"/>
      <c r="I22" s="324"/>
      <c r="J22" s="324"/>
      <c r="K22" s="324"/>
      <c r="L22" s="324"/>
      <c r="M22" s="324"/>
    </row>
    <row r="23" spans="8:13" ht="15">
      <c r="H23" s="324"/>
      <c r="I23" s="324"/>
      <c r="J23" s="324"/>
      <c r="K23" s="324"/>
      <c r="L23" s="324"/>
      <c r="M23" s="324"/>
    </row>
    <row r="24" spans="8:13" ht="15">
      <c r="H24" s="324"/>
      <c r="I24" s="324"/>
      <c r="J24" s="324"/>
      <c r="K24" s="324"/>
      <c r="L24" s="324"/>
      <c r="M24" s="324"/>
    </row>
    <row r="25" spans="8:13" ht="15">
      <c r="H25" s="25"/>
      <c r="I25" s="25"/>
      <c r="J25" s="25"/>
      <c r="K25" s="25"/>
      <c r="L25" s="25"/>
      <c r="M25" s="25"/>
    </row>
    <row r="26" spans="8:13" ht="15">
      <c r="H26" s="25"/>
      <c r="I26" s="25"/>
      <c r="J26" s="25"/>
      <c r="K26" s="25"/>
      <c r="L26" s="25"/>
      <c r="M26" s="25"/>
    </row>
  </sheetData>
  <sheetProtection/>
  <mergeCells count="1">
    <mergeCell ref="H17:M24"/>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3:B10"/>
  <sheetViews>
    <sheetView zoomScalePageLayoutView="0" workbookViewId="0" topLeftCell="A1">
      <selection activeCell="A17" sqref="A17"/>
    </sheetView>
  </sheetViews>
  <sheetFormatPr defaultColWidth="9.140625" defaultRowHeight="15"/>
  <cols>
    <col min="1" max="1" width="22.8515625" style="0" customWidth="1"/>
    <col min="2" max="2" width="16.140625" style="0" customWidth="1"/>
  </cols>
  <sheetData>
    <row r="3" spans="1:2" ht="15">
      <c r="A3" s="29" t="s">
        <v>97</v>
      </c>
      <c r="B3" s="172" t="s">
        <v>532</v>
      </c>
    </row>
    <row r="4" spans="1:2" ht="15">
      <c r="A4" s="30" t="s">
        <v>100</v>
      </c>
      <c r="B4" s="30" t="s">
        <v>99</v>
      </c>
    </row>
    <row r="5" spans="1:2" ht="15">
      <c r="A5" s="30">
        <v>17</v>
      </c>
      <c r="B5" s="30">
        <v>59</v>
      </c>
    </row>
    <row r="8" spans="1:2" ht="15">
      <c r="A8" s="29" t="s">
        <v>98</v>
      </c>
      <c r="B8" s="172" t="s">
        <v>531</v>
      </c>
    </row>
    <row r="9" spans="1:2" ht="15">
      <c r="A9" s="30" t="s">
        <v>100</v>
      </c>
      <c r="B9" s="30" t="s">
        <v>99</v>
      </c>
    </row>
    <row r="10" spans="1:2" ht="15">
      <c r="A10" s="30">
        <v>45</v>
      </c>
      <c r="B10" s="30">
        <v>23</v>
      </c>
    </row>
  </sheetData>
  <sheetProtection/>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B11"/>
  <sheetViews>
    <sheetView zoomScalePageLayoutView="0" workbookViewId="0" topLeftCell="A1">
      <selection activeCell="J19" sqref="J19"/>
    </sheetView>
  </sheetViews>
  <sheetFormatPr defaultColWidth="9.140625" defaultRowHeight="15"/>
  <cols>
    <col min="1" max="1" width="19.00390625" style="0" customWidth="1"/>
    <col min="2" max="2" width="14.00390625" style="0" customWidth="1"/>
  </cols>
  <sheetData>
    <row r="1" spans="1:2" ht="30">
      <c r="A1" t="s">
        <v>140</v>
      </c>
      <c r="B1" s="22" t="s">
        <v>177</v>
      </c>
    </row>
    <row r="2" spans="1:2" ht="15.75">
      <c r="A2" s="37" t="s">
        <v>273</v>
      </c>
      <c r="B2" s="9">
        <v>1</v>
      </c>
    </row>
    <row r="3" spans="1:2" ht="15.75">
      <c r="A3" s="37" t="s">
        <v>218</v>
      </c>
      <c r="B3" s="54">
        <v>1</v>
      </c>
    </row>
    <row r="4" spans="1:2" ht="15.75">
      <c r="A4" s="37" t="s">
        <v>241</v>
      </c>
      <c r="B4" s="54">
        <v>1</v>
      </c>
    </row>
    <row r="5" spans="1:2" ht="15.75">
      <c r="A5" s="38" t="s">
        <v>242</v>
      </c>
      <c r="B5" s="54">
        <v>1</v>
      </c>
    </row>
    <row r="6" spans="1:2" ht="15.75">
      <c r="A6" s="38" t="s">
        <v>276</v>
      </c>
      <c r="B6" s="54">
        <v>1</v>
      </c>
    </row>
    <row r="7" spans="1:2" ht="15.75">
      <c r="A7" s="38" t="s">
        <v>296</v>
      </c>
      <c r="B7" s="54">
        <v>1</v>
      </c>
    </row>
    <row r="8" spans="1:2" ht="15.75">
      <c r="A8" s="37" t="s">
        <v>304</v>
      </c>
      <c r="B8" s="54">
        <v>1</v>
      </c>
    </row>
    <row r="9" spans="1:2" ht="15.75">
      <c r="A9" s="38" t="s">
        <v>310</v>
      </c>
      <c r="B9" s="54">
        <v>1</v>
      </c>
    </row>
    <row r="10" spans="1:2" ht="15.75">
      <c r="A10" s="83" t="s">
        <v>313</v>
      </c>
      <c r="B10" s="54">
        <v>1</v>
      </c>
    </row>
    <row r="11" spans="1:2" ht="15.75">
      <c r="A11" s="83" t="s">
        <v>307</v>
      </c>
      <c r="B11" s="54">
        <v>1</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F151"/>
  <sheetViews>
    <sheetView zoomScale="90" zoomScaleNormal="90" zoomScalePageLayoutView="0" workbookViewId="0" topLeftCell="A58">
      <selection activeCell="D10" sqref="D10"/>
    </sheetView>
  </sheetViews>
  <sheetFormatPr defaultColWidth="9.140625" defaultRowHeight="15"/>
  <cols>
    <col min="1" max="1" width="18.7109375" style="0" bestFit="1" customWidth="1"/>
    <col min="2" max="2" width="14.421875" style="0" customWidth="1"/>
    <col min="3" max="3" width="12.00390625" style="0" customWidth="1"/>
    <col min="4" max="4" width="18.00390625" style="0" bestFit="1" customWidth="1"/>
    <col min="5" max="5" width="18.00390625" style="0" customWidth="1"/>
    <col min="6" max="7" width="9.140625" style="0" customWidth="1"/>
    <col min="8" max="8" width="11.8515625" style="0" customWidth="1"/>
    <col min="9" max="9" width="9.140625" style="0" customWidth="1"/>
    <col min="10" max="10" width="13.7109375" style="0" customWidth="1"/>
    <col min="11" max="11" width="18.8515625" style="0" bestFit="1" customWidth="1"/>
  </cols>
  <sheetData>
    <row r="1" spans="1:10" ht="15.75" thickBot="1">
      <c r="A1" s="297" t="s">
        <v>193</v>
      </c>
      <c r="B1" s="298"/>
      <c r="C1" s="298"/>
      <c r="D1" s="298"/>
      <c r="E1" s="298"/>
      <c r="F1" s="298"/>
      <c r="G1" s="298"/>
      <c r="H1" s="298"/>
      <c r="I1" s="298"/>
      <c r="J1" s="298"/>
    </row>
    <row r="2" spans="1:10" ht="33.75" customHeight="1">
      <c r="A2" s="56" t="s">
        <v>48</v>
      </c>
      <c r="B2" s="57" t="s">
        <v>49</v>
      </c>
      <c r="C2" s="61" t="s">
        <v>51</v>
      </c>
      <c r="D2" s="60"/>
      <c r="E2" s="60"/>
      <c r="F2" s="69"/>
      <c r="G2" s="78"/>
      <c r="H2" s="62" t="s">
        <v>50</v>
      </c>
      <c r="I2" s="57" t="s">
        <v>52</v>
      </c>
      <c r="J2" s="71" t="s">
        <v>53</v>
      </c>
    </row>
    <row r="3" spans="1:10" ht="37.5" customHeight="1" thickBot="1">
      <c r="A3" s="72" t="s">
        <v>54</v>
      </c>
      <c r="B3" s="73" t="s">
        <v>55</v>
      </c>
      <c r="C3" s="79" t="s">
        <v>56</v>
      </c>
      <c r="D3" s="77" t="s">
        <v>190</v>
      </c>
      <c r="E3" s="77" t="s">
        <v>191</v>
      </c>
      <c r="F3" s="75" t="s">
        <v>59</v>
      </c>
      <c r="G3" s="80" t="s">
        <v>62</v>
      </c>
      <c r="H3" s="81" t="s">
        <v>12</v>
      </c>
      <c r="I3" s="73" t="s">
        <v>57</v>
      </c>
      <c r="J3" s="74" t="s">
        <v>58</v>
      </c>
    </row>
    <row r="5" spans="1:10" ht="15">
      <c r="A5" s="3" t="s">
        <v>528</v>
      </c>
      <c r="B5" s="3" t="s">
        <v>390</v>
      </c>
      <c r="C5" s="113">
        <v>43245</v>
      </c>
      <c r="D5" s="3" t="s">
        <v>63</v>
      </c>
      <c r="E5" s="3" t="s">
        <v>63</v>
      </c>
      <c r="F5" s="3" t="s">
        <v>65</v>
      </c>
      <c r="G5" s="3" t="s">
        <v>63</v>
      </c>
      <c r="H5" s="3" t="s">
        <v>63</v>
      </c>
      <c r="I5" s="3" t="s">
        <v>63</v>
      </c>
      <c r="J5" s="3" t="s">
        <v>63</v>
      </c>
    </row>
    <row r="6" spans="1:10" ht="15">
      <c r="A6" s="3" t="s">
        <v>181</v>
      </c>
      <c r="B6" s="40" t="s">
        <v>120</v>
      </c>
      <c r="C6" s="41">
        <v>43254</v>
      </c>
      <c r="D6" s="40">
        <v>12.66</v>
      </c>
      <c r="E6" s="40">
        <v>70.43</v>
      </c>
      <c r="F6" s="40" t="s">
        <v>65</v>
      </c>
      <c r="G6" s="40" t="s">
        <v>63</v>
      </c>
      <c r="H6" s="40" t="s">
        <v>63</v>
      </c>
      <c r="I6" s="40" t="s">
        <v>65</v>
      </c>
      <c r="J6" s="40">
        <v>0</v>
      </c>
    </row>
    <row r="7" spans="1:10" ht="15">
      <c r="A7" s="3" t="s">
        <v>182</v>
      </c>
      <c r="B7" s="40" t="s">
        <v>183</v>
      </c>
      <c r="C7" s="41">
        <v>43254</v>
      </c>
      <c r="D7" s="40">
        <v>11</v>
      </c>
      <c r="E7" s="40">
        <v>67.01</v>
      </c>
      <c r="F7" s="40" t="s">
        <v>65</v>
      </c>
      <c r="G7" s="40" t="s">
        <v>63</v>
      </c>
      <c r="H7" s="40" t="s">
        <v>63</v>
      </c>
      <c r="I7" s="40" t="s">
        <v>65</v>
      </c>
      <c r="J7" s="40">
        <v>0</v>
      </c>
    </row>
    <row r="8" spans="1:10" ht="15.75">
      <c r="A8" s="3" t="s">
        <v>141</v>
      </c>
      <c r="B8" s="40" t="s">
        <v>184</v>
      </c>
      <c r="C8" s="41">
        <v>43253</v>
      </c>
      <c r="D8" s="37" t="s">
        <v>63</v>
      </c>
      <c r="E8" s="37" t="s">
        <v>63</v>
      </c>
      <c r="F8" s="40" t="s">
        <v>65</v>
      </c>
      <c r="G8" s="44" t="s">
        <v>63</v>
      </c>
      <c r="H8" s="40" t="s">
        <v>63</v>
      </c>
      <c r="I8" s="40" t="s">
        <v>65</v>
      </c>
      <c r="J8" s="40">
        <v>2</v>
      </c>
    </row>
    <row r="9" spans="1:10" ht="15.75">
      <c r="A9" s="3" t="s">
        <v>118</v>
      </c>
      <c r="B9" s="37" t="s">
        <v>137</v>
      </c>
      <c r="C9" s="41">
        <v>43258</v>
      </c>
      <c r="D9" s="40">
        <v>11</v>
      </c>
      <c r="E9" s="40">
        <v>53.68</v>
      </c>
      <c r="F9" s="40" t="s">
        <v>65</v>
      </c>
      <c r="G9" s="44" t="s">
        <v>63</v>
      </c>
      <c r="H9" s="44" t="s">
        <v>63</v>
      </c>
      <c r="I9" s="40" t="s">
        <v>65</v>
      </c>
      <c r="J9" s="40">
        <v>2</v>
      </c>
    </row>
    <row r="10" spans="1:10" ht="15">
      <c r="A10" s="3" t="s">
        <v>195</v>
      </c>
      <c r="B10" s="40" t="s">
        <v>196</v>
      </c>
      <c r="C10" s="41">
        <v>43261</v>
      </c>
      <c r="D10" s="40">
        <v>13.75</v>
      </c>
      <c r="E10" s="40">
        <v>57.67</v>
      </c>
      <c r="F10" s="40" t="s">
        <v>65</v>
      </c>
      <c r="G10" s="44" t="s">
        <v>63</v>
      </c>
      <c r="H10" s="40" t="s">
        <v>63</v>
      </c>
      <c r="I10" s="40" t="s">
        <v>65</v>
      </c>
      <c r="J10" s="40">
        <v>2</v>
      </c>
    </row>
    <row r="11" spans="1:10" s="91" customFormat="1" ht="15">
      <c r="A11" s="3" t="s">
        <v>142</v>
      </c>
      <c r="B11" s="88" t="s">
        <v>145</v>
      </c>
      <c r="C11" s="89">
        <v>43261</v>
      </c>
      <c r="D11" s="88">
        <v>25.67</v>
      </c>
      <c r="E11" s="88">
        <v>78</v>
      </c>
      <c r="F11" s="88" t="s">
        <v>65</v>
      </c>
      <c r="G11" s="90" t="s">
        <v>63</v>
      </c>
      <c r="H11" s="88" t="s">
        <v>63</v>
      </c>
      <c r="I11" s="88" t="s">
        <v>65</v>
      </c>
      <c r="J11" s="88">
        <v>2</v>
      </c>
    </row>
    <row r="12" spans="1:10" ht="15">
      <c r="A12" s="3" t="s">
        <v>198</v>
      </c>
      <c r="B12" s="40" t="s">
        <v>199</v>
      </c>
      <c r="C12" s="41">
        <v>43261</v>
      </c>
      <c r="D12" s="40">
        <v>11.33</v>
      </c>
      <c r="E12" s="59">
        <v>48.67</v>
      </c>
      <c r="F12" s="40" t="s">
        <v>65</v>
      </c>
      <c r="G12" s="40" t="s">
        <v>63</v>
      </c>
      <c r="H12" s="40" t="s">
        <v>63</v>
      </c>
      <c r="I12" s="40" t="s">
        <v>65</v>
      </c>
      <c r="J12" s="40">
        <v>1</v>
      </c>
    </row>
    <row r="13" spans="1:10" ht="15">
      <c r="A13" s="3" t="s">
        <v>200</v>
      </c>
      <c r="B13" s="40" t="s">
        <v>431</v>
      </c>
      <c r="C13" s="41">
        <v>43261</v>
      </c>
      <c r="D13" s="40">
        <v>12</v>
      </c>
      <c r="E13" s="59">
        <v>65</v>
      </c>
      <c r="F13" s="40" t="s">
        <v>65</v>
      </c>
      <c r="G13" s="40" t="s">
        <v>63</v>
      </c>
      <c r="H13" s="40" t="s">
        <v>63</v>
      </c>
      <c r="I13" s="40" t="s">
        <v>65</v>
      </c>
      <c r="J13" s="40">
        <v>3</v>
      </c>
    </row>
    <row r="14" spans="1:10" ht="15">
      <c r="A14" s="3" t="s">
        <v>143</v>
      </c>
      <c r="B14" s="42" t="s">
        <v>201</v>
      </c>
      <c r="C14" s="41">
        <v>43261</v>
      </c>
      <c r="D14" s="42">
        <v>14.75</v>
      </c>
      <c r="E14" s="42">
        <v>58</v>
      </c>
      <c r="F14" s="42" t="s">
        <v>65</v>
      </c>
      <c r="G14" s="45" t="s">
        <v>63</v>
      </c>
      <c r="H14" s="42" t="s">
        <v>63</v>
      </c>
      <c r="I14" s="42" t="s">
        <v>65</v>
      </c>
      <c r="J14" s="40">
        <v>1</v>
      </c>
    </row>
    <row r="15" spans="1:10" ht="15">
      <c r="A15" s="3" t="s">
        <v>444</v>
      </c>
      <c r="B15" s="42" t="s">
        <v>204</v>
      </c>
      <c r="C15" s="41">
        <v>43262</v>
      </c>
      <c r="D15" s="136">
        <v>19.5</v>
      </c>
      <c r="E15" s="42">
        <v>56</v>
      </c>
      <c r="F15" s="42" t="s">
        <v>65</v>
      </c>
      <c r="G15" s="42" t="s">
        <v>63</v>
      </c>
      <c r="H15" s="42" t="s">
        <v>63</v>
      </c>
      <c r="I15" s="42" t="s">
        <v>65</v>
      </c>
      <c r="J15" s="40">
        <v>1</v>
      </c>
    </row>
    <row r="16" spans="1:10" ht="15">
      <c r="A16" s="3" t="s">
        <v>445</v>
      </c>
      <c r="B16" s="42" t="s">
        <v>147</v>
      </c>
      <c r="C16" s="41">
        <v>43263</v>
      </c>
      <c r="D16" s="42">
        <v>21.67</v>
      </c>
      <c r="E16" s="42">
        <v>74.67</v>
      </c>
      <c r="F16" s="42" t="s">
        <v>65</v>
      </c>
      <c r="G16" s="42" t="s">
        <v>63</v>
      </c>
      <c r="H16" s="42" t="s">
        <v>63</v>
      </c>
      <c r="I16" s="42" t="s">
        <v>65</v>
      </c>
      <c r="J16" s="40">
        <v>1</v>
      </c>
    </row>
    <row r="17" spans="1:10" ht="15">
      <c r="A17" s="3" t="s">
        <v>144</v>
      </c>
      <c r="B17" s="42" t="s">
        <v>205</v>
      </c>
      <c r="C17" s="41">
        <v>43263</v>
      </c>
      <c r="D17" s="42">
        <v>26.67</v>
      </c>
      <c r="E17" s="42">
        <v>74</v>
      </c>
      <c r="F17" s="42" t="s">
        <v>65</v>
      </c>
      <c r="G17" s="42" t="s">
        <v>63</v>
      </c>
      <c r="H17" s="42" t="s">
        <v>63</v>
      </c>
      <c r="I17" s="42" t="s">
        <v>65</v>
      </c>
      <c r="J17" s="40">
        <v>0</v>
      </c>
    </row>
    <row r="18" spans="1:10" ht="15">
      <c r="A18" s="3" t="s">
        <v>119</v>
      </c>
      <c r="B18" s="40" t="s">
        <v>211</v>
      </c>
      <c r="C18" s="41">
        <v>43268</v>
      </c>
      <c r="D18" s="40">
        <v>22.33</v>
      </c>
      <c r="E18" s="40">
        <v>56.67</v>
      </c>
      <c r="F18" s="40" t="s">
        <v>65</v>
      </c>
      <c r="G18" s="40" t="s">
        <v>63</v>
      </c>
      <c r="H18" s="40" t="s">
        <v>63</v>
      </c>
      <c r="I18" s="40" t="s">
        <v>65</v>
      </c>
      <c r="J18" s="40">
        <v>0</v>
      </c>
    </row>
    <row r="19" spans="1:10" ht="15">
      <c r="A19" s="3" t="s">
        <v>446</v>
      </c>
      <c r="B19" s="40" t="s">
        <v>212</v>
      </c>
      <c r="C19" s="41">
        <v>43268</v>
      </c>
      <c r="D19" s="40" t="s">
        <v>63</v>
      </c>
      <c r="E19" s="40" t="s">
        <v>63</v>
      </c>
      <c r="F19" s="40" t="s">
        <v>65</v>
      </c>
      <c r="G19" s="40" t="s">
        <v>63</v>
      </c>
      <c r="H19" s="40" t="s">
        <v>63</v>
      </c>
      <c r="I19" s="40" t="s">
        <v>65</v>
      </c>
      <c r="J19" s="40">
        <v>0</v>
      </c>
    </row>
    <row r="20" spans="1:10" ht="15">
      <c r="A20" s="3" t="s">
        <v>447</v>
      </c>
      <c r="B20" s="40" t="s">
        <v>214</v>
      </c>
      <c r="C20" s="41">
        <v>43269</v>
      </c>
      <c r="D20" s="40">
        <v>23.67</v>
      </c>
      <c r="E20" s="40">
        <v>65.33</v>
      </c>
      <c r="F20" s="40" t="s">
        <v>65</v>
      </c>
      <c r="G20" s="44" t="s">
        <v>63</v>
      </c>
      <c r="H20" s="40" t="s">
        <v>63</v>
      </c>
      <c r="I20" s="40" t="s">
        <v>65</v>
      </c>
      <c r="J20" s="40">
        <v>0</v>
      </c>
    </row>
    <row r="21" spans="1:10" s="91" customFormat="1" ht="15">
      <c r="A21" s="3" t="s">
        <v>448</v>
      </c>
      <c r="B21" s="88" t="s">
        <v>215</v>
      </c>
      <c r="C21" s="89">
        <v>43269</v>
      </c>
      <c r="D21" s="88">
        <v>21.67</v>
      </c>
      <c r="E21" s="88">
        <v>64.67</v>
      </c>
      <c r="F21" s="88" t="s">
        <v>65</v>
      </c>
      <c r="G21" s="90" t="s">
        <v>63</v>
      </c>
      <c r="H21" s="88" t="s">
        <v>63</v>
      </c>
      <c r="I21" s="88" t="s">
        <v>65</v>
      </c>
      <c r="J21" s="88">
        <v>0</v>
      </c>
    </row>
    <row r="22" spans="1:10" ht="15">
      <c r="A22" s="3" t="s">
        <v>449</v>
      </c>
      <c r="B22" s="40" t="s">
        <v>216</v>
      </c>
      <c r="C22" s="41">
        <v>43269</v>
      </c>
      <c r="D22" s="40">
        <v>20</v>
      </c>
      <c r="E22" s="40">
        <v>62.67</v>
      </c>
      <c r="F22" s="40" t="s">
        <v>65</v>
      </c>
      <c r="G22" s="44" t="s">
        <v>63</v>
      </c>
      <c r="H22" s="40" t="s">
        <v>63</v>
      </c>
      <c r="I22" s="40" t="s">
        <v>65</v>
      </c>
      <c r="J22" s="40">
        <v>0</v>
      </c>
    </row>
    <row r="23" spans="1:10" ht="15">
      <c r="A23" s="3" t="s">
        <v>213</v>
      </c>
      <c r="B23" s="40" t="s">
        <v>217</v>
      </c>
      <c r="C23" s="41">
        <v>43270</v>
      </c>
      <c r="D23" s="40">
        <v>15.33</v>
      </c>
      <c r="E23" s="40">
        <v>64.33</v>
      </c>
      <c r="F23" s="40" t="s">
        <v>65</v>
      </c>
      <c r="G23" s="40" t="s">
        <v>63</v>
      </c>
      <c r="H23" s="40" t="s">
        <v>63</v>
      </c>
      <c r="I23" s="40" t="s">
        <v>65</v>
      </c>
      <c r="J23" s="40">
        <v>0</v>
      </c>
    </row>
    <row r="24" spans="1:10" ht="15">
      <c r="A24" s="3" t="s">
        <v>225</v>
      </c>
      <c r="B24" s="42" t="s">
        <v>223</v>
      </c>
      <c r="C24" s="41">
        <v>43274</v>
      </c>
      <c r="D24" s="42">
        <v>18.67</v>
      </c>
      <c r="E24" s="42">
        <v>54.33</v>
      </c>
      <c r="F24" s="42" t="s">
        <v>65</v>
      </c>
      <c r="G24" s="40" t="s">
        <v>63</v>
      </c>
      <c r="H24" s="42" t="s">
        <v>63</v>
      </c>
      <c r="I24" s="42" t="s">
        <v>65</v>
      </c>
      <c r="J24" s="40">
        <v>0</v>
      </c>
    </row>
    <row r="25" spans="1:10" ht="15">
      <c r="A25" s="3" t="s">
        <v>227</v>
      </c>
      <c r="B25" s="42" t="s">
        <v>226</v>
      </c>
      <c r="C25" s="41">
        <v>43275</v>
      </c>
      <c r="D25" s="42" t="s">
        <v>63</v>
      </c>
      <c r="E25" s="42" t="s">
        <v>63</v>
      </c>
      <c r="F25" s="42" t="s">
        <v>65</v>
      </c>
      <c r="G25" s="42" t="s">
        <v>63</v>
      </c>
      <c r="H25" s="42" t="s">
        <v>63</v>
      </c>
      <c r="I25" s="42" t="s">
        <v>65</v>
      </c>
      <c r="J25" s="40">
        <v>0</v>
      </c>
    </row>
    <row r="26" spans="1:10" ht="15.75" customHeight="1">
      <c r="A26" s="3" t="s">
        <v>229</v>
      </c>
      <c r="B26" s="42" t="s">
        <v>228</v>
      </c>
      <c r="C26" s="41">
        <v>43275</v>
      </c>
      <c r="D26" s="42">
        <v>15.67</v>
      </c>
      <c r="E26" s="42">
        <v>48</v>
      </c>
      <c r="F26" s="42" t="s">
        <v>65</v>
      </c>
      <c r="G26" s="42" t="s">
        <v>63</v>
      </c>
      <c r="H26" s="42" t="s">
        <v>63</v>
      </c>
      <c r="I26" s="42" t="s">
        <v>65</v>
      </c>
      <c r="J26" s="40">
        <v>0</v>
      </c>
    </row>
    <row r="27" spans="1:10" ht="15">
      <c r="A27" s="3" t="s">
        <v>230</v>
      </c>
      <c r="B27" s="42" t="s">
        <v>201</v>
      </c>
      <c r="C27" s="41">
        <v>43275</v>
      </c>
      <c r="D27" s="42">
        <v>12.33</v>
      </c>
      <c r="E27" s="42">
        <v>51.67</v>
      </c>
      <c r="F27" s="42" t="s">
        <v>65</v>
      </c>
      <c r="G27" s="42" t="s">
        <v>63</v>
      </c>
      <c r="H27" s="42" t="s">
        <v>63</v>
      </c>
      <c r="I27" s="42" t="s">
        <v>65</v>
      </c>
      <c r="J27" s="40">
        <v>0</v>
      </c>
    </row>
    <row r="28" spans="1:10" ht="15">
      <c r="A28" s="3" t="s">
        <v>232</v>
      </c>
      <c r="B28" s="42" t="s">
        <v>231</v>
      </c>
      <c r="C28" s="41">
        <v>43275</v>
      </c>
      <c r="D28" s="42">
        <v>13.33</v>
      </c>
      <c r="E28" s="42">
        <v>56</v>
      </c>
      <c r="F28" s="42" t="s">
        <v>65</v>
      </c>
      <c r="G28" s="42" t="s">
        <v>63</v>
      </c>
      <c r="H28" s="42" t="s">
        <v>63</v>
      </c>
      <c r="I28" s="42" t="s">
        <v>65</v>
      </c>
      <c r="J28" s="40">
        <v>0</v>
      </c>
    </row>
    <row r="29" spans="1:10" ht="15">
      <c r="A29" s="3" t="s">
        <v>233</v>
      </c>
      <c r="B29" s="42" t="s">
        <v>231</v>
      </c>
      <c r="C29" s="41">
        <v>43275</v>
      </c>
      <c r="D29" s="42">
        <v>14.33</v>
      </c>
      <c r="E29" s="42">
        <v>54.67</v>
      </c>
      <c r="F29" s="42" t="s">
        <v>65</v>
      </c>
      <c r="G29" s="42" t="s">
        <v>63</v>
      </c>
      <c r="H29" s="42" t="s">
        <v>63</v>
      </c>
      <c r="I29" s="42" t="s">
        <v>65</v>
      </c>
      <c r="J29" s="40">
        <v>0</v>
      </c>
    </row>
    <row r="30" spans="1:10" ht="15.75" customHeight="1">
      <c r="A30" s="3" t="s">
        <v>235</v>
      </c>
      <c r="B30" s="42" t="s">
        <v>234</v>
      </c>
      <c r="C30" s="41">
        <v>43275</v>
      </c>
      <c r="D30" s="42">
        <v>12</v>
      </c>
      <c r="E30" s="42">
        <v>48.33</v>
      </c>
      <c r="F30" s="42" t="s">
        <v>65</v>
      </c>
      <c r="G30" s="42" t="s">
        <v>63</v>
      </c>
      <c r="H30" s="42" t="s">
        <v>63</v>
      </c>
      <c r="I30" s="42" t="s">
        <v>65</v>
      </c>
      <c r="J30" s="40">
        <v>1</v>
      </c>
    </row>
    <row r="31" spans="1:10" ht="15">
      <c r="A31" s="3" t="s">
        <v>236</v>
      </c>
      <c r="B31" s="42" t="s">
        <v>212</v>
      </c>
      <c r="C31" s="41">
        <v>43275</v>
      </c>
      <c r="D31" s="42">
        <v>15.67</v>
      </c>
      <c r="E31" s="42">
        <v>62</v>
      </c>
      <c r="F31" s="42" t="s">
        <v>65</v>
      </c>
      <c r="G31" s="42" t="s">
        <v>63</v>
      </c>
      <c r="H31" s="42" t="s">
        <v>63</v>
      </c>
      <c r="I31" s="42" t="s">
        <v>65</v>
      </c>
      <c r="J31" s="40">
        <v>0</v>
      </c>
    </row>
    <row r="32" spans="1:10" ht="15.75" customHeight="1">
      <c r="A32" s="3" t="s">
        <v>450</v>
      </c>
      <c r="B32" s="42" t="s">
        <v>237</v>
      </c>
      <c r="C32" s="41">
        <v>43275</v>
      </c>
      <c r="D32" s="42">
        <v>21.67</v>
      </c>
      <c r="E32" s="42">
        <v>65.67</v>
      </c>
      <c r="F32" s="42" t="s">
        <v>65</v>
      </c>
      <c r="G32" s="42" t="s">
        <v>63</v>
      </c>
      <c r="H32" s="42" t="s">
        <v>63</v>
      </c>
      <c r="I32" s="42" t="s">
        <v>65</v>
      </c>
      <c r="J32" s="40">
        <v>0</v>
      </c>
    </row>
    <row r="33" spans="1:10" ht="15">
      <c r="A33" s="3" t="s">
        <v>529</v>
      </c>
      <c r="B33" s="40" t="s">
        <v>239</v>
      </c>
      <c r="C33" s="41">
        <v>43275</v>
      </c>
      <c r="D33" s="40">
        <v>23</v>
      </c>
      <c r="E33" s="40">
        <v>74.67</v>
      </c>
      <c r="F33" s="40" t="s">
        <v>65</v>
      </c>
      <c r="G33" s="42" t="s">
        <v>63</v>
      </c>
      <c r="H33" s="40" t="s">
        <v>63</v>
      </c>
      <c r="I33" s="40" t="s">
        <v>65</v>
      </c>
      <c r="J33" s="40">
        <v>0</v>
      </c>
    </row>
    <row r="34" spans="1:10" ht="15">
      <c r="A34" s="3" t="s">
        <v>530</v>
      </c>
      <c r="B34" s="40" t="s">
        <v>240</v>
      </c>
      <c r="C34" s="41">
        <v>43280</v>
      </c>
      <c r="D34" s="40" t="s">
        <v>63</v>
      </c>
      <c r="E34" s="40" t="s">
        <v>63</v>
      </c>
      <c r="F34" s="40" t="s">
        <v>65</v>
      </c>
      <c r="G34" s="42" t="s">
        <v>63</v>
      </c>
      <c r="H34" s="40" t="s">
        <v>63</v>
      </c>
      <c r="I34" s="40" t="s">
        <v>65</v>
      </c>
      <c r="J34" s="40">
        <v>1</v>
      </c>
    </row>
    <row r="35" spans="1:10" ht="15">
      <c r="A35" s="3" t="s">
        <v>451</v>
      </c>
      <c r="B35" s="40" t="s">
        <v>211</v>
      </c>
      <c r="C35" s="41">
        <v>43279</v>
      </c>
      <c r="D35" s="40" t="s">
        <v>63</v>
      </c>
      <c r="E35" s="40" t="s">
        <v>63</v>
      </c>
      <c r="F35" s="40" t="s">
        <v>65</v>
      </c>
      <c r="G35" s="42" t="s">
        <v>63</v>
      </c>
      <c r="H35" s="40" t="s">
        <v>63</v>
      </c>
      <c r="I35" s="40" t="s">
        <v>65</v>
      </c>
      <c r="J35" s="40">
        <v>0</v>
      </c>
    </row>
    <row r="36" spans="1:10" ht="15">
      <c r="A36" s="3" t="s">
        <v>244</v>
      </c>
      <c r="B36" s="42" t="s">
        <v>211</v>
      </c>
      <c r="C36" s="41">
        <v>43279</v>
      </c>
      <c r="D36" s="42" t="s">
        <v>63</v>
      </c>
      <c r="E36" s="42" t="s">
        <v>63</v>
      </c>
      <c r="F36" s="42" t="s">
        <v>65</v>
      </c>
      <c r="G36" s="42" t="s">
        <v>63</v>
      </c>
      <c r="H36" s="42" t="s">
        <v>63</v>
      </c>
      <c r="I36" s="42" t="s">
        <v>65</v>
      </c>
      <c r="J36" s="40">
        <v>0</v>
      </c>
    </row>
    <row r="37" spans="1:10" ht="15">
      <c r="A37" s="3" t="s">
        <v>245</v>
      </c>
      <c r="B37" s="42" t="s">
        <v>246</v>
      </c>
      <c r="C37" s="41">
        <v>43279</v>
      </c>
      <c r="D37" s="42" t="s">
        <v>63</v>
      </c>
      <c r="E37" s="42" t="s">
        <v>63</v>
      </c>
      <c r="F37" s="42" t="s">
        <v>65</v>
      </c>
      <c r="G37" s="42" t="s">
        <v>63</v>
      </c>
      <c r="H37" s="42" t="s">
        <v>63</v>
      </c>
      <c r="I37" s="42" t="s">
        <v>65</v>
      </c>
      <c r="J37" s="40">
        <v>0</v>
      </c>
    </row>
    <row r="38" spans="1:10" ht="15">
      <c r="A38" s="3" t="s">
        <v>247</v>
      </c>
      <c r="B38" s="42" t="s">
        <v>248</v>
      </c>
      <c r="C38" s="41">
        <v>43279</v>
      </c>
      <c r="D38" s="42" t="s">
        <v>63</v>
      </c>
      <c r="E38" s="42" t="s">
        <v>63</v>
      </c>
      <c r="F38" s="42" t="s">
        <v>65</v>
      </c>
      <c r="G38" s="42" t="s">
        <v>63</v>
      </c>
      <c r="H38" s="42" t="s">
        <v>63</v>
      </c>
      <c r="I38" s="42" t="s">
        <v>65</v>
      </c>
      <c r="J38" s="40">
        <v>0</v>
      </c>
    </row>
    <row r="39" spans="1:10" ht="15">
      <c r="A39" s="3" t="s">
        <v>452</v>
      </c>
      <c r="B39" s="42" t="s">
        <v>253</v>
      </c>
      <c r="C39" s="41">
        <v>43280</v>
      </c>
      <c r="D39" s="42" t="s">
        <v>63</v>
      </c>
      <c r="E39" s="42" t="s">
        <v>63</v>
      </c>
      <c r="F39" s="42" t="s">
        <v>65</v>
      </c>
      <c r="G39" s="44" t="s">
        <v>63</v>
      </c>
      <c r="H39" s="42" t="s">
        <v>63</v>
      </c>
      <c r="I39" s="42" t="s">
        <v>65</v>
      </c>
      <c r="J39" s="40">
        <v>0</v>
      </c>
    </row>
    <row r="40" spans="1:10" ht="15">
      <c r="A40" s="3" t="s">
        <v>453</v>
      </c>
      <c r="B40" s="42" t="s">
        <v>185</v>
      </c>
      <c r="C40" s="41">
        <v>43280</v>
      </c>
      <c r="D40" s="42">
        <v>23.67</v>
      </c>
      <c r="E40" s="42">
        <v>66.33</v>
      </c>
      <c r="F40" s="42" t="s">
        <v>65</v>
      </c>
      <c r="G40" s="44" t="s">
        <v>63</v>
      </c>
      <c r="H40" s="42" t="s">
        <v>63</v>
      </c>
      <c r="I40" s="42" t="s">
        <v>65</v>
      </c>
      <c r="J40" s="40">
        <v>0</v>
      </c>
    </row>
    <row r="41" spans="1:10" ht="15">
      <c r="A41" s="3" t="s">
        <v>454</v>
      </c>
      <c r="B41" s="42" t="s">
        <v>256</v>
      </c>
      <c r="C41" s="41">
        <v>43280</v>
      </c>
      <c r="D41" s="42">
        <v>26</v>
      </c>
      <c r="E41" s="42">
        <v>64.5</v>
      </c>
      <c r="F41" s="42" t="s">
        <v>65</v>
      </c>
      <c r="G41" s="44" t="s">
        <v>63</v>
      </c>
      <c r="H41" s="42" t="s">
        <v>63</v>
      </c>
      <c r="I41" s="42" t="s">
        <v>65</v>
      </c>
      <c r="J41" s="40">
        <v>0</v>
      </c>
    </row>
    <row r="42" spans="1:10" ht="15">
      <c r="A42" s="3" t="s">
        <v>254</v>
      </c>
      <c r="B42" s="42" t="s">
        <v>258</v>
      </c>
      <c r="C42" s="43">
        <v>43280</v>
      </c>
      <c r="D42" s="42" t="s">
        <v>63</v>
      </c>
      <c r="E42" s="42" t="s">
        <v>63</v>
      </c>
      <c r="F42" s="42" t="s">
        <v>65</v>
      </c>
      <c r="G42" s="42" t="s">
        <v>63</v>
      </c>
      <c r="H42" s="42" t="s">
        <v>63</v>
      </c>
      <c r="I42" s="42" t="s">
        <v>65</v>
      </c>
      <c r="J42" s="40">
        <v>0</v>
      </c>
    </row>
    <row r="43" spans="1:10" ht="15">
      <c r="A43" s="3" t="s">
        <v>255</v>
      </c>
      <c r="B43" s="42" t="s">
        <v>260</v>
      </c>
      <c r="C43" s="41">
        <v>43280</v>
      </c>
      <c r="D43" s="42">
        <v>28.33</v>
      </c>
      <c r="E43" s="42">
        <v>67.33</v>
      </c>
      <c r="F43" s="42" t="s">
        <v>65</v>
      </c>
      <c r="G43" s="45" t="s">
        <v>63</v>
      </c>
      <c r="H43" s="42" t="s">
        <v>63</v>
      </c>
      <c r="I43" s="42" t="s">
        <v>65</v>
      </c>
      <c r="J43" s="40">
        <v>0</v>
      </c>
    </row>
    <row r="44" spans="1:10" ht="15">
      <c r="A44" s="3" t="s">
        <v>257</v>
      </c>
      <c r="B44" s="42" t="s">
        <v>260</v>
      </c>
      <c r="C44" s="41">
        <v>43280</v>
      </c>
      <c r="D44" s="42">
        <v>26.67</v>
      </c>
      <c r="E44" s="42">
        <v>68.67</v>
      </c>
      <c r="F44" s="42" t="s">
        <v>65</v>
      </c>
      <c r="G44" s="44" t="s">
        <v>63</v>
      </c>
      <c r="H44" s="42" t="s">
        <v>63</v>
      </c>
      <c r="I44" s="42" t="s">
        <v>65</v>
      </c>
      <c r="J44" s="40">
        <v>0</v>
      </c>
    </row>
    <row r="45" spans="1:10" ht="15">
      <c r="A45" s="3" t="s">
        <v>259</v>
      </c>
      <c r="B45" s="42" t="s">
        <v>237</v>
      </c>
      <c r="C45" s="41">
        <v>43281</v>
      </c>
      <c r="D45" s="42">
        <v>24</v>
      </c>
      <c r="E45" s="42">
        <v>64.5</v>
      </c>
      <c r="F45" s="42" t="s">
        <v>65</v>
      </c>
      <c r="G45" s="44" t="s">
        <v>63</v>
      </c>
      <c r="H45" s="42" t="s">
        <v>63</v>
      </c>
      <c r="I45" s="42" t="s">
        <v>65</v>
      </c>
      <c r="J45" s="40">
        <v>0</v>
      </c>
    </row>
    <row r="46" spans="1:10" ht="15">
      <c r="A46" s="3" t="s">
        <v>261</v>
      </c>
      <c r="B46" s="42" t="s">
        <v>264</v>
      </c>
      <c r="C46" s="41">
        <v>43281</v>
      </c>
      <c r="D46" s="42">
        <v>14.67</v>
      </c>
      <c r="E46" s="42">
        <v>55.67</v>
      </c>
      <c r="F46" s="42" t="s">
        <v>65</v>
      </c>
      <c r="G46" s="44" t="s">
        <v>63</v>
      </c>
      <c r="H46" s="42" t="s">
        <v>63</v>
      </c>
      <c r="I46" s="42" t="s">
        <v>65</v>
      </c>
      <c r="J46" s="40">
        <v>0</v>
      </c>
    </row>
    <row r="47" spans="1:10" ht="15">
      <c r="A47" s="3" t="s">
        <v>262</v>
      </c>
      <c r="B47" s="42" t="s">
        <v>265</v>
      </c>
      <c r="C47" s="41">
        <v>43282</v>
      </c>
      <c r="D47" s="42">
        <v>13</v>
      </c>
      <c r="E47" s="42">
        <v>53.33</v>
      </c>
      <c r="F47" s="42" t="s">
        <v>65</v>
      </c>
      <c r="G47" s="44" t="s">
        <v>63</v>
      </c>
      <c r="H47" s="42" t="s">
        <v>63</v>
      </c>
      <c r="I47" s="42" t="s">
        <v>65</v>
      </c>
      <c r="J47" s="40">
        <v>0</v>
      </c>
    </row>
    <row r="48" spans="1:10" ht="15">
      <c r="A48" s="3" t="s">
        <v>263</v>
      </c>
      <c r="B48" s="42" t="s">
        <v>266</v>
      </c>
      <c r="C48" s="41">
        <v>43283</v>
      </c>
      <c r="D48" s="42" t="s">
        <v>63</v>
      </c>
      <c r="E48" s="42" t="s">
        <v>63</v>
      </c>
      <c r="F48" s="42" t="s">
        <v>65</v>
      </c>
      <c r="G48" s="44" t="s">
        <v>63</v>
      </c>
      <c r="H48" s="42" t="s">
        <v>63</v>
      </c>
      <c r="I48" s="42" t="s">
        <v>65</v>
      </c>
      <c r="J48" s="40">
        <v>1</v>
      </c>
    </row>
    <row r="49" spans="1:10" ht="15">
      <c r="A49" s="3" t="s">
        <v>455</v>
      </c>
      <c r="B49" s="42" t="s">
        <v>267</v>
      </c>
      <c r="C49" s="41">
        <v>43283</v>
      </c>
      <c r="D49" s="42">
        <v>22.67</v>
      </c>
      <c r="E49" s="42">
        <v>65.67</v>
      </c>
      <c r="F49" s="42" t="s">
        <v>65</v>
      </c>
      <c r="G49" s="44" t="s">
        <v>63</v>
      </c>
      <c r="H49" s="42" t="s">
        <v>63</v>
      </c>
      <c r="I49" s="42" t="s">
        <v>65</v>
      </c>
      <c r="J49" s="40">
        <v>0</v>
      </c>
    </row>
    <row r="50" spans="1:10" ht="16.5" customHeight="1">
      <c r="A50" s="3" t="s">
        <v>456</v>
      </c>
      <c r="B50" s="42" t="s">
        <v>239</v>
      </c>
      <c r="C50" s="41">
        <v>43283</v>
      </c>
      <c r="D50" s="42">
        <v>21.33</v>
      </c>
      <c r="E50" s="42">
        <v>61.67</v>
      </c>
      <c r="F50" s="42" t="s">
        <v>65</v>
      </c>
      <c r="G50" s="44" t="s">
        <v>63</v>
      </c>
      <c r="H50" s="42" t="s">
        <v>63</v>
      </c>
      <c r="I50" s="42" t="s">
        <v>65</v>
      </c>
      <c r="J50" s="40">
        <v>0</v>
      </c>
    </row>
    <row r="51" spans="1:10" ht="16.5" customHeight="1">
      <c r="A51" s="3" t="s">
        <v>457</v>
      </c>
      <c r="B51" s="42" t="s">
        <v>270</v>
      </c>
      <c r="C51" s="41">
        <v>43284</v>
      </c>
      <c r="D51" s="42">
        <v>21</v>
      </c>
      <c r="E51" s="42">
        <v>60.33</v>
      </c>
      <c r="F51" s="42" t="s">
        <v>65</v>
      </c>
      <c r="G51" s="44" t="s">
        <v>63</v>
      </c>
      <c r="H51" s="42" t="s">
        <v>63</v>
      </c>
      <c r="I51" s="42" t="s">
        <v>65</v>
      </c>
      <c r="J51" s="40">
        <v>1</v>
      </c>
    </row>
    <row r="52" spans="1:10" ht="15">
      <c r="A52" s="3" t="s">
        <v>268</v>
      </c>
      <c r="B52" s="42" t="s">
        <v>133</v>
      </c>
      <c r="C52" s="41">
        <v>43286</v>
      </c>
      <c r="D52" s="42">
        <v>21.33</v>
      </c>
      <c r="E52" s="42">
        <v>68.3</v>
      </c>
      <c r="F52" s="42" t="s">
        <v>65</v>
      </c>
      <c r="G52" s="44" t="s">
        <v>63</v>
      </c>
      <c r="H52" s="42" t="s">
        <v>63</v>
      </c>
      <c r="I52" s="42" t="s">
        <v>65</v>
      </c>
      <c r="J52" s="40">
        <v>0</v>
      </c>
    </row>
    <row r="53" spans="1:10" s="32" customFormat="1" ht="15">
      <c r="A53" s="3" t="s">
        <v>458</v>
      </c>
      <c r="B53" s="42" t="s">
        <v>239</v>
      </c>
      <c r="C53" s="41">
        <v>43287</v>
      </c>
      <c r="D53" s="42">
        <v>16</v>
      </c>
      <c r="E53" s="42">
        <v>67.33</v>
      </c>
      <c r="F53" s="42" t="s">
        <v>65</v>
      </c>
      <c r="G53" s="44" t="s">
        <v>63</v>
      </c>
      <c r="H53" s="42" t="s">
        <v>63</v>
      </c>
      <c r="I53" s="42" t="s">
        <v>65</v>
      </c>
      <c r="J53" s="40">
        <v>0</v>
      </c>
    </row>
    <row r="54" spans="1:10" ht="15">
      <c r="A54" s="3" t="s">
        <v>459</v>
      </c>
      <c r="B54" s="42" t="s">
        <v>275</v>
      </c>
      <c r="C54" s="41">
        <v>43288</v>
      </c>
      <c r="D54" s="42">
        <v>18.33</v>
      </c>
      <c r="E54" s="42">
        <v>58.67</v>
      </c>
      <c r="F54" s="42" t="s">
        <v>277</v>
      </c>
      <c r="G54" s="44"/>
      <c r="H54" s="42"/>
      <c r="I54" s="42" t="s">
        <v>276</v>
      </c>
      <c r="J54" s="40">
        <v>0</v>
      </c>
    </row>
    <row r="55" spans="1:10" ht="15">
      <c r="A55" s="3" t="s">
        <v>460</v>
      </c>
      <c r="B55" s="42" t="s">
        <v>379</v>
      </c>
      <c r="C55" s="41">
        <v>43289</v>
      </c>
      <c r="D55" s="42">
        <v>17.5</v>
      </c>
      <c r="E55" s="42">
        <v>51</v>
      </c>
      <c r="F55" s="42" t="s">
        <v>432</v>
      </c>
      <c r="G55" s="42" t="s">
        <v>63</v>
      </c>
      <c r="H55" s="42" t="s">
        <v>63</v>
      </c>
      <c r="I55" s="42" t="s">
        <v>65</v>
      </c>
      <c r="J55" s="40">
        <v>1</v>
      </c>
    </row>
    <row r="56" spans="1:10" ht="15">
      <c r="A56" s="3" t="s">
        <v>274</v>
      </c>
      <c r="B56" s="42" t="s">
        <v>120</v>
      </c>
      <c r="C56" s="41">
        <v>43289</v>
      </c>
      <c r="D56" s="42">
        <v>34</v>
      </c>
      <c r="E56" s="42">
        <v>39.9</v>
      </c>
      <c r="F56" s="42" t="s">
        <v>65</v>
      </c>
      <c r="G56" s="42" t="s">
        <v>63</v>
      </c>
      <c r="H56" s="42" t="s">
        <v>63</v>
      </c>
      <c r="I56" s="42" t="s">
        <v>65</v>
      </c>
      <c r="J56" s="40">
        <v>1</v>
      </c>
    </row>
    <row r="57" spans="1:10" ht="15">
      <c r="A57" s="3" t="s">
        <v>280</v>
      </c>
      <c r="B57" s="42" t="s">
        <v>282</v>
      </c>
      <c r="C57" s="41">
        <v>43290</v>
      </c>
      <c r="D57" s="42">
        <v>12.33</v>
      </c>
      <c r="E57" s="42">
        <v>53.33</v>
      </c>
      <c r="F57" s="42" t="s">
        <v>65</v>
      </c>
      <c r="G57" s="42" t="s">
        <v>63</v>
      </c>
      <c r="H57" s="42" t="s">
        <v>63</v>
      </c>
      <c r="I57" s="42" t="s">
        <v>65</v>
      </c>
      <c r="J57" s="40">
        <v>0</v>
      </c>
    </row>
    <row r="58" spans="1:10" ht="15">
      <c r="A58" s="3" t="s">
        <v>461</v>
      </c>
      <c r="B58" s="42" t="s">
        <v>284</v>
      </c>
      <c r="C58" s="41">
        <v>43291</v>
      </c>
      <c r="D58" s="42">
        <v>14.667</v>
      </c>
      <c r="E58" s="42">
        <v>59</v>
      </c>
      <c r="F58" s="42" t="s">
        <v>65</v>
      </c>
      <c r="G58" s="42" t="s">
        <v>63</v>
      </c>
      <c r="H58" s="42" t="s">
        <v>63</v>
      </c>
      <c r="I58" s="42" t="s">
        <v>65</v>
      </c>
      <c r="J58" s="40">
        <v>0</v>
      </c>
    </row>
    <row r="59" spans="1:10" ht="15">
      <c r="A59" s="3" t="s">
        <v>281</v>
      </c>
      <c r="B59" s="42" t="s">
        <v>302</v>
      </c>
      <c r="C59" s="41">
        <v>43291</v>
      </c>
      <c r="D59" s="42" t="s">
        <v>63</v>
      </c>
      <c r="E59" s="42" t="s">
        <v>63</v>
      </c>
      <c r="F59" s="42" t="s">
        <v>65</v>
      </c>
      <c r="G59" s="42" t="s">
        <v>63</v>
      </c>
      <c r="H59" s="42" t="s">
        <v>63</v>
      </c>
      <c r="I59" s="42" t="s">
        <v>65</v>
      </c>
      <c r="J59" s="40">
        <v>0</v>
      </c>
    </row>
    <row r="60" spans="1:10" ht="15">
      <c r="A60" s="3" t="s">
        <v>283</v>
      </c>
      <c r="B60" s="42" t="s">
        <v>301</v>
      </c>
      <c r="C60" s="41">
        <v>43291</v>
      </c>
      <c r="D60" s="42">
        <v>17.44</v>
      </c>
      <c r="E60" s="42">
        <v>65.67</v>
      </c>
      <c r="F60" s="42" t="s">
        <v>65</v>
      </c>
      <c r="G60" s="42" t="s">
        <v>63</v>
      </c>
      <c r="H60" s="42" t="s">
        <v>63</v>
      </c>
      <c r="I60" s="42" t="s">
        <v>65</v>
      </c>
      <c r="J60" s="40">
        <v>1</v>
      </c>
    </row>
    <row r="61" spans="1:10" ht="15">
      <c r="A61" s="3" t="s">
        <v>285</v>
      </c>
      <c r="B61" s="42" t="s">
        <v>301</v>
      </c>
      <c r="C61" s="41">
        <v>43291</v>
      </c>
      <c r="D61" s="42">
        <v>15.5</v>
      </c>
      <c r="E61" s="42">
        <v>55</v>
      </c>
      <c r="F61" s="42" t="s">
        <v>65</v>
      </c>
      <c r="G61" s="42" t="s">
        <v>63</v>
      </c>
      <c r="H61" s="42" t="s">
        <v>63</v>
      </c>
      <c r="I61" s="42" t="s">
        <v>65</v>
      </c>
      <c r="J61" s="40">
        <v>0</v>
      </c>
    </row>
    <row r="62" spans="1:10" ht="15">
      <c r="A62" s="3" t="s">
        <v>286</v>
      </c>
      <c r="B62" s="42" t="s">
        <v>260</v>
      </c>
      <c r="C62" s="41">
        <v>43291</v>
      </c>
      <c r="D62" s="42">
        <v>11.33</v>
      </c>
      <c r="E62" s="42">
        <v>66.33</v>
      </c>
      <c r="F62" s="42" t="s">
        <v>65</v>
      </c>
      <c r="G62" s="42" t="s">
        <v>63</v>
      </c>
      <c r="H62" s="42" t="s">
        <v>63</v>
      </c>
      <c r="I62" s="42" t="s">
        <v>65</v>
      </c>
      <c r="J62" s="40">
        <v>0</v>
      </c>
    </row>
    <row r="63" spans="1:10" ht="15">
      <c r="A63" s="3" t="s">
        <v>287</v>
      </c>
      <c r="B63" s="42" t="s">
        <v>260</v>
      </c>
      <c r="C63" s="41">
        <v>43291</v>
      </c>
      <c r="D63" s="42">
        <v>14</v>
      </c>
      <c r="E63" s="42">
        <v>57</v>
      </c>
      <c r="F63" s="42" t="s">
        <v>65</v>
      </c>
      <c r="G63" s="42" t="s">
        <v>63</v>
      </c>
      <c r="H63" s="42" t="s">
        <v>63</v>
      </c>
      <c r="I63" s="42" t="s">
        <v>65</v>
      </c>
      <c r="J63" s="40">
        <v>2</v>
      </c>
    </row>
    <row r="64" spans="1:10" ht="15">
      <c r="A64" s="3" t="s">
        <v>288</v>
      </c>
      <c r="B64" s="42" t="s">
        <v>183</v>
      </c>
      <c r="C64" s="41">
        <v>43291</v>
      </c>
      <c r="D64" s="42">
        <v>14.33</v>
      </c>
      <c r="E64" s="42">
        <v>61.66</v>
      </c>
      <c r="F64" s="42" t="s">
        <v>65</v>
      </c>
      <c r="G64" s="42" t="s">
        <v>63</v>
      </c>
      <c r="H64" s="42" t="s">
        <v>63</v>
      </c>
      <c r="I64" s="42" t="s">
        <v>65</v>
      </c>
      <c r="J64" s="40">
        <v>2</v>
      </c>
    </row>
    <row r="65" spans="1:10" ht="15">
      <c r="A65" s="3" t="s">
        <v>289</v>
      </c>
      <c r="B65" s="42" t="s">
        <v>300</v>
      </c>
      <c r="C65" s="41">
        <v>43292</v>
      </c>
      <c r="D65" s="42">
        <v>15.5</v>
      </c>
      <c r="E65" s="42">
        <v>60.5</v>
      </c>
      <c r="F65" s="42" t="s">
        <v>65</v>
      </c>
      <c r="G65" s="42" t="s">
        <v>63</v>
      </c>
      <c r="H65" s="42" t="s">
        <v>63</v>
      </c>
      <c r="I65" s="42" t="s">
        <v>65</v>
      </c>
      <c r="J65" s="40">
        <v>1</v>
      </c>
    </row>
    <row r="66" spans="1:10" ht="15">
      <c r="A66" s="3" t="s">
        <v>290</v>
      </c>
      <c r="B66" s="42" t="s">
        <v>299</v>
      </c>
      <c r="C66" s="41">
        <v>43292</v>
      </c>
      <c r="D66" s="42" t="s">
        <v>63</v>
      </c>
      <c r="E66" s="42" t="s">
        <v>63</v>
      </c>
      <c r="F66" s="42" t="s">
        <v>65</v>
      </c>
      <c r="G66" s="42" t="s">
        <v>63</v>
      </c>
      <c r="H66" s="42" t="s">
        <v>63</v>
      </c>
      <c r="I66" s="42" t="s">
        <v>65</v>
      </c>
      <c r="J66" s="40">
        <v>1</v>
      </c>
    </row>
    <row r="67" spans="1:10" ht="15">
      <c r="A67" s="3" t="s">
        <v>292</v>
      </c>
      <c r="B67" s="42" t="s">
        <v>306</v>
      </c>
      <c r="C67" s="41">
        <v>43300</v>
      </c>
      <c r="D67" s="42">
        <v>23.33</v>
      </c>
      <c r="E67" s="42">
        <v>69.33</v>
      </c>
      <c r="F67" s="42" t="s">
        <v>65</v>
      </c>
      <c r="G67" s="42" t="s">
        <v>63</v>
      </c>
      <c r="H67" s="42" t="s">
        <v>63</v>
      </c>
      <c r="I67" s="42" t="s">
        <v>65</v>
      </c>
      <c r="J67" s="40">
        <v>0</v>
      </c>
    </row>
    <row r="68" spans="1:10" ht="15">
      <c r="A68" s="3" t="s">
        <v>293</v>
      </c>
      <c r="B68" s="42" t="s">
        <v>435</v>
      </c>
      <c r="C68" s="41">
        <v>43300</v>
      </c>
      <c r="D68" s="42" t="s">
        <v>429</v>
      </c>
      <c r="E68" s="42" t="s">
        <v>429</v>
      </c>
      <c r="F68" s="42" t="s">
        <v>277</v>
      </c>
      <c r="G68" s="42" t="s">
        <v>63</v>
      </c>
      <c r="H68" s="42" t="s">
        <v>436</v>
      </c>
      <c r="I68" s="42" t="s">
        <v>277</v>
      </c>
      <c r="J68" s="40">
        <v>2</v>
      </c>
    </row>
    <row r="69" spans="1:10" ht="15">
      <c r="A69" s="3" t="s">
        <v>462</v>
      </c>
      <c r="B69" s="42" t="s">
        <v>311</v>
      </c>
      <c r="C69" s="41">
        <v>43304</v>
      </c>
      <c r="D69" s="42">
        <v>23</v>
      </c>
      <c r="E69" s="42">
        <v>69.67</v>
      </c>
      <c r="F69" s="42" t="s">
        <v>65</v>
      </c>
      <c r="G69" s="42" t="s">
        <v>63</v>
      </c>
      <c r="H69" s="42" t="s">
        <v>63</v>
      </c>
      <c r="I69" s="42" t="s">
        <v>65</v>
      </c>
      <c r="J69" s="40">
        <v>0</v>
      </c>
    </row>
    <row r="70" spans="1:10" ht="15">
      <c r="A70" s="3" t="s">
        <v>463</v>
      </c>
      <c r="B70" s="42" t="s">
        <v>366</v>
      </c>
      <c r="C70" s="41">
        <v>43307</v>
      </c>
      <c r="D70" s="42">
        <v>19.3</v>
      </c>
      <c r="E70" s="42">
        <v>67.3</v>
      </c>
      <c r="F70" s="42" t="s">
        <v>65</v>
      </c>
      <c r="G70" s="84"/>
      <c r="H70" s="42" t="s">
        <v>63</v>
      </c>
      <c r="I70" s="42" t="s">
        <v>65</v>
      </c>
      <c r="J70" s="40">
        <v>1</v>
      </c>
    </row>
    <row r="71" spans="1:10" ht="15">
      <c r="A71" s="3" t="s">
        <v>464</v>
      </c>
      <c r="B71" s="42" t="s">
        <v>315</v>
      </c>
      <c r="C71" s="41">
        <v>43309</v>
      </c>
      <c r="D71" s="85">
        <v>18.33</v>
      </c>
      <c r="E71" s="85">
        <v>66.33</v>
      </c>
      <c r="F71" s="44" t="s">
        <v>277</v>
      </c>
      <c r="G71" s="84" t="s">
        <v>63</v>
      </c>
      <c r="H71" s="42" t="s">
        <v>241</v>
      </c>
      <c r="I71" s="42" t="s">
        <v>65</v>
      </c>
      <c r="J71" s="40">
        <v>1</v>
      </c>
    </row>
    <row r="72" spans="1:10" ht="15">
      <c r="A72" s="3" t="s">
        <v>314</v>
      </c>
      <c r="B72" s="42" t="s">
        <v>437</v>
      </c>
      <c r="C72" s="41">
        <v>43310</v>
      </c>
      <c r="D72" s="85">
        <v>16</v>
      </c>
      <c r="E72" s="85">
        <v>66</v>
      </c>
      <c r="F72" s="42" t="s">
        <v>65</v>
      </c>
      <c r="G72" s="84"/>
      <c r="H72" s="40" t="s">
        <v>63</v>
      </c>
      <c r="I72" s="42" t="s">
        <v>65</v>
      </c>
      <c r="J72" s="40">
        <v>1</v>
      </c>
    </row>
    <row r="73" spans="1:11" ht="15">
      <c r="A73" s="3" t="s">
        <v>332</v>
      </c>
      <c r="B73" s="42" t="s">
        <v>333</v>
      </c>
      <c r="C73" s="41">
        <v>43319</v>
      </c>
      <c r="D73" s="42">
        <v>19</v>
      </c>
      <c r="E73" s="42">
        <v>62.67</v>
      </c>
      <c r="F73" s="42" t="s">
        <v>65</v>
      </c>
      <c r="G73" s="44" t="s">
        <v>63</v>
      </c>
      <c r="H73" s="40" t="s">
        <v>63</v>
      </c>
      <c r="I73" s="42" t="s">
        <v>65</v>
      </c>
      <c r="J73" s="40">
        <v>1</v>
      </c>
      <c r="K73" s="84"/>
    </row>
    <row r="74" spans="1:11" ht="15">
      <c r="A74" s="3" t="s">
        <v>342</v>
      </c>
      <c r="B74" s="42" t="s">
        <v>369</v>
      </c>
      <c r="C74" s="41">
        <v>43320</v>
      </c>
      <c r="D74" s="42">
        <v>16</v>
      </c>
      <c r="E74" s="42">
        <v>59</v>
      </c>
      <c r="F74" s="42" t="s">
        <v>65</v>
      </c>
      <c r="G74" s="44" t="s">
        <v>63</v>
      </c>
      <c r="H74" s="40" t="s">
        <v>63</v>
      </c>
      <c r="I74" s="42" t="s">
        <v>65</v>
      </c>
      <c r="J74" s="40">
        <v>1</v>
      </c>
      <c r="K74" s="114"/>
    </row>
    <row r="75" spans="1:11" ht="15">
      <c r="A75" s="3" t="s">
        <v>465</v>
      </c>
      <c r="B75" s="42" t="s">
        <v>402</v>
      </c>
      <c r="C75" s="41">
        <v>43320</v>
      </c>
      <c r="D75" s="42">
        <v>16</v>
      </c>
      <c r="E75" s="42">
        <v>61.7</v>
      </c>
      <c r="F75" s="42" t="s">
        <v>65</v>
      </c>
      <c r="G75" s="44" t="s">
        <v>63</v>
      </c>
      <c r="H75" s="40" t="s">
        <v>63</v>
      </c>
      <c r="I75" s="42" t="s">
        <v>65</v>
      </c>
      <c r="J75" s="40">
        <v>1</v>
      </c>
      <c r="K75" s="114"/>
    </row>
    <row r="76" spans="1:10" ht="15">
      <c r="A76" s="3" t="s">
        <v>466</v>
      </c>
      <c r="B76" s="40" t="s">
        <v>343</v>
      </c>
      <c r="C76" s="41">
        <v>43323</v>
      </c>
      <c r="D76" s="40" t="s">
        <v>344</v>
      </c>
      <c r="E76" s="40">
        <v>69</v>
      </c>
      <c r="F76" s="40" t="s">
        <v>65</v>
      </c>
      <c r="G76" s="44" t="s">
        <v>63</v>
      </c>
      <c r="H76" s="40" t="s">
        <v>63</v>
      </c>
      <c r="I76" s="40" t="s">
        <v>65</v>
      </c>
      <c r="J76" s="40">
        <v>1</v>
      </c>
    </row>
    <row r="77" spans="1:10" ht="15">
      <c r="A77" s="3" t="s">
        <v>467</v>
      </c>
      <c r="B77" s="42" t="s">
        <v>275</v>
      </c>
      <c r="C77" s="41">
        <v>43338</v>
      </c>
      <c r="D77" s="42">
        <v>21.66</v>
      </c>
      <c r="E77" s="42" t="s">
        <v>352</v>
      </c>
      <c r="F77" s="42" t="s">
        <v>65</v>
      </c>
      <c r="G77" s="45" t="s">
        <v>63</v>
      </c>
      <c r="H77" s="42" t="s">
        <v>63</v>
      </c>
      <c r="I77" s="42" t="s">
        <v>65</v>
      </c>
      <c r="J77" s="40">
        <v>0</v>
      </c>
    </row>
    <row r="78" spans="1:10" ht="15">
      <c r="A78" s="3" t="s">
        <v>468</v>
      </c>
      <c r="B78" s="42" t="s">
        <v>433</v>
      </c>
      <c r="C78" s="41">
        <v>43338</v>
      </c>
      <c r="D78" s="42">
        <v>22</v>
      </c>
      <c r="E78" s="42">
        <v>74</v>
      </c>
      <c r="F78" s="42" t="s">
        <v>65</v>
      </c>
      <c r="G78" s="45" t="s">
        <v>63</v>
      </c>
      <c r="H78" s="42" t="s">
        <v>63</v>
      </c>
      <c r="I78" s="42" t="s">
        <v>65</v>
      </c>
      <c r="J78" s="40">
        <v>2</v>
      </c>
    </row>
    <row r="79" spans="1:10" ht="15">
      <c r="A79" s="3" t="s">
        <v>469</v>
      </c>
      <c r="B79" s="42" t="s">
        <v>430</v>
      </c>
      <c r="C79" s="41">
        <v>43339</v>
      </c>
      <c r="D79" s="42">
        <v>18</v>
      </c>
      <c r="E79" s="42">
        <v>60</v>
      </c>
      <c r="F79" s="42" t="s">
        <v>65</v>
      </c>
      <c r="G79" s="45" t="s">
        <v>63</v>
      </c>
      <c r="H79" s="42" t="s">
        <v>63</v>
      </c>
      <c r="I79" s="42" t="s">
        <v>65</v>
      </c>
      <c r="J79" s="40">
        <v>1</v>
      </c>
    </row>
    <row r="80" spans="1:10" ht="15">
      <c r="A80" s="3" t="s">
        <v>470</v>
      </c>
      <c r="B80" s="42" t="s">
        <v>434</v>
      </c>
      <c r="C80" s="41">
        <v>43339</v>
      </c>
      <c r="D80" s="42">
        <v>18</v>
      </c>
      <c r="E80" s="42">
        <v>53</v>
      </c>
      <c r="F80" s="42" t="s">
        <v>65</v>
      </c>
      <c r="G80" s="45" t="s">
        <v>63</v>
      </c>
      <c r="H80" s="42" t="s">
        <v>63</v>
      </c>
      <c r="I80" s="42" t="s">
        <v>65</v>
      </c>
      <c r="J80" s="40">
        <v>0</v>
      </c>
    </row>
    <row r="81" spans="1:57" s="116" customFormat="1" ht="15.75">
      <c r="A81" s="140"/>
      <c r="B81" s="98"/>
      <c r="C81" s="117"/>
      <c r="D81" s="117"/>
      <c r="E81" s="98"/>
      <c r="F81" s="98"/>
      <c r="G81" s="98"/>
      <c r="H81" s="98"/>
      <c r="I81" s="98"/>
      <c r="J81" s="98"/>
      <c r="K81" s="98"/>
      <c r="L81" s="98"/>
      <c r="M81" s="117"/>
      <c r="N81" s="98"/>
      <c r="O81" s="98"/>
      <c r="P81" s="98"/>
      <c r="Q81" s="98"/>
      <c r="R81" s="98"/>
      <c r="S81" s="98"/>
      <c r="T81" s="98"/>
      <c r="U81" s="98"/>
      <c r="V81" s="98"/>
      <c r="W81" s="98"/>
      <c r="X81" s="98"/>
      <c r="Y81" s="98"/>
      <c r="Z81" s="98"/>
      <c r="AA81" s="118"/>
      <c r="AB81" s="118"/>
      <c r="AC81" s="118"/>
      <c r="AD81" s="118"/>
      <c r="AE81" s="118"/>
      <c r="AF81" s="118"/>
      <c r="AG81" s="118"/>
      <c r="AH81" s="118"/>
      <c r="AI81" s="118"/>
      <c r="AJ81" s="117"/>
      <c r="AK81" s="117"/>
      <c r="AL81" s="118"/>
      <c r="AM81" s="118"/>
      <c r="AN81" s="118"/>
      <c r="AO81" s="118"/>
      <c r="AP81" s="118"/>
      <c r="AQ81" s="118"/>
      <c r="AR81" s="118"/>
      <c r="AS81" s="118"/>
      <c r="AT81" s="118"/>
      <c r="AU81" s="118"/>
      <c r="AV81" s="118"/>
      <c r="AW81" s="118"/>
      <c r="AX81" s="118"/>
      <c r="AY81" s="118"/>
      <c r="AZ81" s="118"/>
      <c r="BA81" s="118"/>
      <c r="BB81" s="118"/>
      <c r="BC81" s="118"/>
      <c r="BD81" s="119"/>
      <c r="BE81" s="119"/>
    </row>
    <row r="82" spans="1:57" s="116" customFormat="1" ht="15.75">
      <c r="A82" s="140"/>
      <c r="B82" s="125"/>
      <c r="C82" s="117"/>
      <c r="D82" s="117"/>
      <c r="E82" s="125"/>
      <c r="F82" s="98"/>
      <c r="G82" s="98"/>
      <c r="H82" s="98"/>
      <c r="I82" s="98"/>
      <c r="J82" s="98"/>
      <c r="K82" s="98"/>
      <c r="L82" s="98"/>
      <c r="M82" s="117"/>
      <c r="N82" s="98"/>
      <c r="O82" s="98"/>
      <c r="P82" s="98"/>
      <c r="Q82" s="98"/>
      <c r="R82" s="98"/>
      <c r="S82" s="98"/>
      <c r="T82" s="98"/>
      <c r="U82" s="98"/>
      <c r="V82" s="98"/>
      <c r="W82" s="98"/>
      <c r="X82" s="98"/>
      <c r="Y82" s="98"/>
      <c r="Z82" s="98"/>
      <c r="AA82" s="118"/>
      <c r="AB82" s="118"/>
      <c r="AC82" s="118"/>
      <c r="AD82" s="118"/>
      <c r="AE82" s="118"/>
      <c r="AF82" s="118"/>
      <c r="AG82" s="118"/>
      <c r="AH82" s="118"/>
      <c r="AI82" s="118"/>
      <c r="AJ82" s="117"/>
      <c r="AK82" s="117"/>
      <c r="AL82" s="118"/>
      <c r="AM82" s="118"/>
      <c r="AN82" s="118"/>
      <c r="AO82" s="118"/>
      <c r="AP82" s="118"/>
      <c r="AQ82" s="118"/>
      <c r="AR82" s="118"/>
      <c r="AS82" s="118"/>
      <c r="AT82" s="118"/>
      <c r="AU82" s="118"/>
      <c r="AV82" s="118"/>
      <c r="AW82" s="118"/>
      <c r="AX82" s="118"/>
      <c r="AY82" s="118"/>
      <c r="AZ82" s="118"/>
      <c r="BA82" s="118"/>
      <c r="BB82" s="118"/>
      <c r="BC82" s="118"/>
      <c r="BD82" s="119"/>
      <c r="BE82" s="119"/>
    </row>
    <row r="83" spans="1:58" s="145" customFormat="1" ht="15" customHeight="1">
      <c r="A83" s="140"/>
      <c r="B83" s="98"/>
      <c r="C83" s="99"/>
      <c r="D83" s="99"/>
      <c r="E83" s="98"/>
      <c r="F83" s="98"/>
      <c r="G83" s="98"/>
      <c r="H83" s="98"/>
      <c r="I83" s="98"/>
      <c r="J83" s="98"/>
      <c r="K83" s="141"/>
      <c r="L83" s="141"/>
      <c r="M83" s="142"/>
      <c r="N83" s="141"/>
      <c r="O83" s="141"/>
      <c r="P83" s="141"/>
      <c r="Q83" s="141"/>
      <c r="R83" s="143"/>
      <c r="S83" s="143"/>
      <c r="T83" s="143"/>
      <c r="U83" s="143"/>
      <c r="V83" s="143"/>
      <c r="W83" s="143"/>
      <c r="X83" s="143"/>
      <c r="Y83" s="143"/>
      <c r="Z83" s="141"/>
      <c r="AA83" s="141"/>
      <c r="AB83" s="141"/>
      <c r="AC83" s="141"/>
      <c r="AD83" s="141"/>
      <c r="AE83" s="141"/>
      <c r="AF83" s="141"/>
      <c r="AG83" s="118"/>
      <c r="AH83" s="141"/>
      <c r="AI83" s="141"/>
      <c r="AJ83" s="142"/>
      <c r="AK83" s="142"/>
      <c r="AL83" s="141"/>
      <c r="AM83" s="141"/>
      <c r="AN83" s="142"/>
      <c r="AO83" s="141"/>
      <c r="AP83" s="141"/>
      <c r="AQ83" s="142"/>
      <c r="AR83" s="141"/>
      <c r="AS83" s="141"/>
      <c r="AT83" s="141"/>
      <c r="AU83" s="141"/>
      <c r="AV83" s="141"/>
      <c r="AW83" s="141"/>
      <c r="AX83" s="141"/>
      <c r="AY83" s="141"/>
      <c r="AZ83" s="141"/>
      <c r="BA83" s="141"/>
      <c r="BB83" s="141"/>
      <c r="BC83" s="141"/>
      <c r="BD83" s="144"/>
      <c r="BE83" s="144"/>
      <c r="BF83" s="116"/>
    </row>
    <row r="84" spans="1:58" s="129" customFormat="1" ht="15.75">
      <c r="A84" s="140"/>
      <c r="B84" s="98"/>
      <c r="C84" s="99"/>
      <c r="D84" s="99"/>
      <c r="E84" s="98"/>
      <c r="F84" s="98"/>
      <c r="G84" s="98"/>
      <c r="H84" s="98"/>
      <c r="I84" s="98"/>
      <c r="J84" s="98"/>
      <c r="K84" s="98"/>
      <c r="L84" s="98"/>
      <c r="M84" s="99"/>
      <c r="N84" s="98"/>
      <c r="O84" s="98"/>
      <c r="P84" s="98"/>
      <c r="Q84" s="98"/>
      <c r="R84" s="98"/>
      <c r="S84" s="98"/>
      <c r="T84" s="98"/>
      <c r="U84" s="98"/>
      <c r="V84" s="98"/>
      <c r="W84" s="98"/>
      <c r="X84" s="98"/>
      <c r="Y84" s="98"/>
      <c r="Z84" s="98"/>
      <c r="AA84" s="98"/>
      <c r="AB84" s="98"/>
      <c r="AC84" s="98"/>
      <c r="AD84" s="98"/>
      <c r="AE84" s="98"/>
      <c r="AF84" s="98"/>
      <c r="AG84" s="118"/>
      <c r="AH84" s="98"/>
      <c r="AI84" s="98"/>
      <c r="AJ84" s="98"/>
      <c r="AK84" s="99"/>
      <c r="AL84" s="98"/>
      <c r="AM84" s="98"/>
      <c r="AN84" s="98"/>
      <c r="AO84" s="98"/>
      <c r="AP84" s="98"/>
      <c r="AQ84" s="98"/>
      <c r="AR84" s="98"/>
      <c r="AS84" s="98"/>
      <c r="AT84" s="98"/>
      <c r="AU84" s="98"/>
      <c r="AV84" s="98"/>
      <c r="AW84" s="98"/>
      <c r="AX84" s="98"/>
      <c r="AY84" s="98"/>
      <c r="AZ84" s="98"/>
      <c r="BA84" s="98"/>
      <c r="BB84" s="98"/>
      <c r="BC84" s="98"/>
      <c r="BD84" s="115"/>
      <c r="BE84" s="115"/>
      <c r="BF84" s="116"/>
    </row>
    <row r="85" spans="1:57" s="116" customFormat="1" ht="15.75">
      <c r="A85" s="140"/>
      <c r="B85" s="98"/>
      <c r="C85" s="117"/>
      <c r="D85" s="117"/>
      <c r="E85" s="98"/>
      <c r="F85" s="98"/>
      <c r="G85" s="98"/>
      <c r="H85" s="118"/>
      <c r="I85" s="98"/>
      <c r="J85" s="98"/>
      <c r="K85" s="118"/>
      <c r="L85" s="98"/>
      <c r="M85" s="117"/>
      <c r="N85" s="118"/>
      <c r="O85" s="118"/>
      <c r="P85" s="118"/>
      <c r="Q85" s="118"/>
      <c r="R85" s="118"/>
      <c r="S85" s="118"/>
      <c r="T85" s="118"/>
      <c r="U85" s="118"/>
      <c r="V85" s="118"/>
      <c r="W85" s="118"/>
      <c r="X85" s="118"/>
      <c r="Y85" s="118"/>
      <c r="Z85" s="98"/>
      <c r="AA85" s="118"/>
      <c r="AB85" s="118"/>
      <c r="AC85" s="118"/>
      <c r="AD85" s="118"/>
      <c r="AE85" s="118"/>
      <c r="AF85" s="118"/>
      <c r="AG85" s="118"/>
      <c r="AH85" s="118"/>
      <c r="AI85" s="118"/>
      <c r="AJ85" s="117"/>
      <c r="AK85" s="99"/>
      <c r="AL85" s="98"/>
      <c r="AM85" s="98"/>
      <c r="AN85" s="99"/>
      <c r="AO85" s="98"/>
      <c r="AP85" s="98"/>
      <c r="AQ85" s="117"/>
      <c r="AR85" s="118"/>
      <c r="AS85" s="118"/>
      <c r="AT85" s="118"/>
      <c r="AU85" s="118"/>
      <c r="AV85" s="118"/>
      <c r="AW85" s="118"/>
      <c r="AX85" s="118"/>
      <c r="AY85" s="118"/>
      <c r="AZ85" s="118"/>
      <c r="BA85" s="118"/>
      <c r="BB85" s="118"/>
      <c r="BC85" s="118"/>
      <c r="BD85" s="119"/>
      <c r="BE85" s="119"/>
    </row>
    <row r="86" spans="1:58" s="145" customFormat="1" ht="15.75">
      <c r="A86" s="140"/>
      <c r="B86" s="118"/>
      <c r="C86" s="117"/>
      <c r="D86" s="117"/>
      <c r="E86" s="118"/>
      <c r="F86" s="118"/>
      <c r="G86" s="118"/>
      <c r="H86" s="118"/>
      <c r="I86" s="118"/>
      <c r="J86" s="118"/>
      <c r="K86" s="141"/>
      <c r="L86" s="141"/>
      <c r="M86" s="142"/>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2"/>
      <c r="AK86" s="141"/>
      <c r="AL86" s="141"/>
      <c r="AM86" s="141"/>
      <c r="AN86" s="141"/>
      <c r="AO86" s="141"/>
      <c r="AP86" s="141"/>
      <c r="AQ86" s="141"/>
      <c r="AR86" s="141"/>
      <c r="AS86" s="141"/>
      <c r="AT86" s="141"/>
      <c r="AU86" s="141"/>
      <c r="AV86" s="141"/>
      <c r="AW86" s="141"/>
      <c r="AX86" s="141"/>
      <c r="AY86" s="141"/>
      <c r="AZ86" s="141"/>
      <c r="BA86" s="141"/>
      <c r="BB86" s="141"/>
      <c r="BC86" s="141"/>
      <c r="BD86" s="144"/>
      <c r="BE86" s="144"/>
      <c r="BF86" s="116"/>
    </row>
    <row r="87" spans="1:57" s="116" customFormat="1" ht="15.75">
      <c r="A87" s="140"/>
      <c r="B87" s="98"/>
      <c r="C87" s="117"/>
      <c r="D87" s="117"/>
      <c r="E87" s="98"/>
      <c r="F87" s="98"/>
      <c r="G87" s="98"/>
      <c r="H87" s="98"/>
      <c r="I87" s="98"/>
      <c r="J87" s="98"/>
      <c r="K87" s="98"/>
      <c r="L87" s="98"/>
      <c r="M87" s="117"/>
      <c r="N87" s="98"/>
      <c r="O87" s="118"/>
      <c r="P87" s="118"/>
      <c r="Q87" s="118"/>
      <c r="R87" s="98"/>
      <c r="S87" s="98"/>
      <c r="T87" s="123"/>
      <c r="U87" s="123"/>
      <c r="V87" s="123"/>
      <c r="W87" s="123"/>
      <c r="X87" s="123"/>
      <c r="Y87" s="123"/>
      <c r="Z87" s="118"/>
      <c r="AA87" s="118"/>
      <c r="AB87" s="118"/>
      <c r="AC87" s="118"/>
      <c r="AD87" s="118"/>
      <c r="AE87" s="118"/>
      <c r="AF87" s="118"/>
      <c r="AG87" s="118"/>
      <c r="AH87" s="118"/>
      <c r="AI87" s="118"/>
      <c r="AJ87" s="117"/>
      <c r="AK87" s="98"/>
      <c r="AL87" s="98"/>
      <c r="AM87" s="98"/>
      <c r="AN87" s="118"/>
      <c r="AO87" s="118"/>
      <c r="AP87" s="118"/>
      <c r="AQ87" s="118"/>
      <c r="AR87" s="118"/>
      <c r="AS87" s="118"/>
      <c r="AT87" s="118"/>
      <c r="AU87" s="118"/>
      <c r="AV87" s="118"/>
      <c r="AW87" s="118"/>
      <c r="AX87" s="118"/>
      <c r="AY87" s="118"/>
      <c r="AZ87" s="118"/>
      <c r="BA87" s="118"/>
      <c r="BB87" s="118"/>
      <c r="BC87" s="118"/>
      <c r="BD87" s="119"/>
      <c r="BE87" s="119"/>
    </row>
    <row r="88" spans="1:10" ht="15">
      <c r="A88" s="40"/>
      <c r="B88" s="42"/>
      <c r="C88" s="41"/>
      <c r="D88" s="42"/>
      <c r="E88" s="42"/>
      <c r="F88" s="42"/>
      <c r="G88" s="42"/>
      <c r="H88" s="42"/>
      <c r="I88" s="42"/>
      <c r="J88" s="40"/>
    </row>
    <row r="89" spans="1:10" ht="15">
      <c r="A89" s="40"/>
      <c r="B89" s="42"/>
      <c r="C89" s="41"/>
      <c r="D89" s="42"/>
      <c r="E89" s="42"/>
      <c r="F89" s="42"/>
      <c r="G89" s="44"/>
      <c r="H89" s="42"/>
      <c r="I89" s="42"/>
      <c r="J89" s="40"/>
    </row>
    <row r="90" spans="1:10" ht="15">
      <c r="A90" s="40"/>
      <c r="B90" s="42"/>
      <c r="C90" s="41"/>
      <c r="D90" s="42"/>
      <c r="E90" s="42"/>
      <c r="F90" s="42"/>
      <c r="G90" s="42"/>
      <c r="H90" s="42"/>
      <c r="I90" s="42"/>
      <c r="J90" s="40"/>
    </row>
    <row r="91" spans="1:10" ht="15">
      <c r="A91" s="40"/>
      <c r="B91" s="40"/>
      <c r="C91" s="41"/>
      <c r="D91" s="40"/>
      <c r="E91" s="40"/>
      <c r="F91" s="40"/>
      <c r="G91" s="40"/>
      <c r="H91" s="40"/>
      <c r="I91" s="40"/>
      <c r="J91" s="40"/>
    </row>
    <row r="92" spans="1:10" ht="15">
      <c r="A92" s="40"/>
      <c r="B92" s="40"/>
      <c r="C92" s="41"/>
      <c r="D92" s="40"/>
      <c r="E92" s="40"/>
      <c r="F92" s="40"/>
      <c r="G92" s="40"/>
      <c r="H92" s="40"/>
      <c r="I92" s="40"/>
      <c r="J92" s="40"/>
    </row>
    <row r="93" spans="1:10" ht="15">
      <c r="A93" s="40"/>
      <c r="B93" s="40"/>
      <c r="C93" s="41"/>
      <c r="D93" s="40"/>
      <c r="E93" s="40"/>
      <c r="F93" s="40"/>
      <c r="G93" s="40"/>
      <c r="H93" s="40"/>
      <c r="I93" s="40"/>
      <c r="J93" s="40"/>
    </row>
    <row r="94" spans="1:10" ht="15">
      <c r="A94" s="40"/>
      <c r="B94" s="40"/>
      <c r="C94" s="41"/>
      <c r="D94" s="40"/>
      <c r="E94" s="40"/>
      <c r="F94" s="40"/>
      <c r="G94" s="40"/>
      <c r="H94" s="40"/>
      <c r="I94" s="40"/>
      <c r="J94" s="40"/>
    </row>
    <row r="95" spans="1:10" ht="15">
      <c r="A95" s="40"/>
      <c r="B95" s="40"/>
      <c r="C95" s="41"/>
      <c r="D95" s="40"/>
      <c r="E95" s="40"/>
      <c r="F95" s="40"/>
      <c r="G95" s="40"/>
      <c r="H95" s="40"/>
      <c r="I95" s="40"/>
      <c r="J95" s="40"/>
    </row>
    <row r="96" spans="1:10" ht="15">
      <c r="A96" s="40"/>
      <c r="B96" s="40"/>
      <c r="C96" s="41"/>
      <c r="D96" s="40"/>
      <c r="E96" s="40"/>
      <c r="F96" s="40"/>
      <c r="G96" s="40"/>
      <c r="H96" s="40"/>
      <c r="I96" s="40"/>
      <c r="J96" s="40"/>
    </row>
    <row r="97" spans="1:10" ht="15">
      <c r="A97" s="40"/>
      <c r="B97" s="40"/>
      <c r="C97" s="41"/>
      <c r="D97" s="40"/>
      <c r="E97" s="40"/>
      <c r="F97" s="40"/>
      <c r="G97" s="40"/>
      <c r="H97" s="40"/>
      <c r="I97" s="40"/>
      <c r="J97" s="40"/>
    </row>
    <row r="98" spans="1:10" ht="15">
      <c r="A98" s="40"/>
      <c r="B98" s="40"/>
      <c r="C98" s="41"/>
      <c r="D98" s="40"/>
      <c r="E98" s="40"/>
      <c r="F98" s="40"/>
      <c r="G98" s="40"/>
      <c r="H98" s="40"/>
      <c r="I98" s="40"/>
      <c r="J98" s="40"/>
    </row>
    <row r="99" spans="1:10" ht="15.75" customHeight="1">
      <c r="A99" s="40"/>
      <c r="B99" s="40"/>
      <c r="C99" s="41"/>
      <c r="D99" s="40"/>
      <c r="E99" s="40"/>
      <c r="F99" s="40"/>
      <c r="G99" s="40"/>
      <c r="H99" s="40"/>
      <c r="I99" s="40"/>
      <c r="J99" s="40"/>
    </row>
    <row r="100" spans="1:10" ht="15">
      <c r="A100" s="40"/>
      <c r="B100" s="40"/>
      <c r="C100" s="41"/>
      <c r="D100" s="40"/>
      <c r="E100" s="40"/>
      <c r="F100" s="40"/>
      <c r="G100" s="44"/>
      <c r="H100" s="40"/>
      <c r="I100" s="40"/>
      <c r="J100" s="40"/>
    </row>
    <row r="101" spans="1:10" ht="15">
      <c r="A101" s="40"/>
      <c r="B101" s="40"/>
      <c r="C101" s="41"/>
      <c r="D101" s="40"/>
      <c r="E101" s="40"/>
      <c r="F101" s="40"/>
      <c r="G101" s="44"/>
      <c r="H101" s="40"/>
      <c r="I101" s="40"/>
      <c r="J101" s="40"/>
    </row>
    <row r="102" spans="1:10" ht="15">
      <c r="A102" s="40"/>
      <c r="B102" s="40"/>
      <c r="C102" s="41"/>
      <c r="D102" s="40"/>
      <c r="E102" s="40"/>
      <c r="F102" s="40"/>
      <c r="G102" s="44"/>
      <c r="H102" s="40"/>
      <c r="I102" s="40"/>
      <c r="J102" s="40"/>
    </row>
    <row r="103" spans="1:10" ht="15">
      <c r="A103" s="40"/>
      <c r="B103" s="40"/>
      <c r="C103" s="41"/>
      <c r="D103" s="40"/>
      <c r="E103" s="40"/>
      <c r="F103" s="40"/>
      <c r="G103" s="42"/>
      <c r="H103" s="42"/>
      <c r="I103" s="40"/>
      <c r="J103" s="40"/>
    </row>
    <row r="104" spans="1:10" ht="15">
      <c r="A104" s="40"/>
      <c r="B104" s="40"/>
      <c r="C104" s="41"/>
      <c r="D104" s="40"/>
      <c r="E104" s="40"/>
      <c r="F104" s="40"/>
      <c r="G104" s="44"/>
      <c r="H104" s="40"/>
      <c r="I104" s="40"/>
      <c r="J104" s="40"/>
    </row>
    <row r="105" spans="1:10" ht="15">
      <c r="A105" s="40"/>
      <c r="B105" s="40"/>
      <c r="C105" s="41"/>
      <c r="D105" s="40"/>
      <c r="E105" s="40"/>
      <c r="F105" s="40"/>
      <c r="G105" s="42"/>
      <c r="H105" s="42"/>
      <c r="I105" s="40"/>
      <c r="J105" s="40"/>
    </row>
    <row r="106" spans="1:10" ht="15">
      <c r="A106" s="40"/>
      <c r="B106" s="40"/>
      <c r="C106" s="41"/>
      <c r="D106" s="40"/>
      <c r="E106" s="40"/>
      <c r="F106" s="40"/>
      <c r="G106" s="44"/>
      <c r="H106" s="40"/>
      <c r="I106" s="40"/>
      <c r="J106" s="40"/>
    </row>
    <row r="107" spans="1:10" ht="15">
      <c r="A107" s="40"/>
      <c r="B107" s="40"/>
      <c r="C107" s="41"/>
      <c r="D107" s="40"/>
      <c r="E107" s="40"/>
      <c r="F107" s="40"/>
      <c r="G107" s="44"/>
      <c r="H107" s="40"/>
      <c r="I107" s="40"/>
      <c r="J107" s="40"/>
    </row>
    <row r="108" spans="1:10" ht="15">
      <c r="A108" s="40"/>
      <c r="B108" s="40"/>
      <c r="C108" s="41"/>
      <c r="D108" s="40"/>
      <c r="E108" s="40"/>
      <c r="F108" s="40"/>
      <c r="G108" s="44"/>
      <c r="H108" s="40"/>
      <c r="I108" s="40"/>
      <c r="J108" s="40"/>
    </row>
    <row r="109" spans="1:10" ht="15">
      <c r="A109" s="40"/>
      <c r="B109" s="40"/>
      <c r="C109" s="41"/>
      <c r="D109" s="40"/>
      <c r="E109" s="40"/>
      <c r="F109" s="42"/>
      <c r="G109" s="44"/>
      <c r="H109" s="42"/>
      <c r="I109" s="40"/>
      <c r="J109" s="40"/>
    </row>
    <row r="110" spans="1:10" ht="15">
      <c r="A110" s="40"/>
      <c r="B110" s="40"/>
      <c r="C110" s="41"/>
      <c r="D110" s="40"/>
      <c r="E110" s="40"/>
      <c r="F110" s="42"/>
      <c r="G110" s="44"/>
      <c r="H110" s="40"/>
      <c r="I110" s="40"/>
      <c r="J110" s="40"/>
    </row>
    <row r="111" spans="1:10" ht="15">
      <c r="A111" s="40"/>
      <c r="B111" s="40"/>
      <c r="C111" s="41"/>
      <c r="D111" s="40"/>
      <c r="E111" s="40"/>
      <c r="F111" s="40"/>
      <c r="G111" s="44"/>
      <c r="H111" s="40"/>
      <c r="I111" s="40"/>
      <c r="J111" s="40"/>
    </row>
    <row r="112" spans="1:10" ht="15">
      <c r="A112" s="40"/>
      <c r="B112" s="40"/>
      <c r="C112" s="41"/>
      <c r="D112" s="40"/>
      <c r="E112" s="40"/>
      <c r="F112" s="40"/>
      <c r="G112" s="44"/>
      <c r="H112" s="40"/>
      <c r="I112" s="40"/>
      <c r="J112" s="40"/>
    </row>
    <row r="113" spans="1:10" ht="15">
      <c r="A113" s="40"/>
      <c r="B113" s="42"/>
      <c r="C113" s="41"/>
      <c r="D113" s="42"/>
      <c r="E113" s="42"/>
      <c r="F113" s="42"/>
      <c r="G113" s="45"/>
      <c r="H113" s="42"/>
      <c r="I113" s="42"/>
      <c r="J113" s="40"/>
    </row>
    <row r="114" spans="1:10" ht="15">
      <c r="A114" s="40"/>
      <c r="B114" s="42"/>
      <c r="C114" s="41"/>
      <c r="D114" s="42"/>
      <c r="E114" s="42"/>
      <c r="F114" s="42"/>
      <c r="G114" s="45"/>
      <c r="H114" s="42"/>
      <c r="I114" s="42"/>
      <c r="J114" s="40"/>
    </row>
    <row r="115" spans="1:10" ht="15">
      <c r="A115" s="40"/>
      <c r="B115" s="42"/>
      <c r="C115" s="41"/>
      <c r="D115" s="42"/>
      <c r="E115" s="42"/>
      <c r="F115" s="42"/>
      <c r="G115" s="44"/>
      <c r="H115" s="42"/>
      <c r="I115" s="42"/>
      <c r="J115" s="40"/>
    </row>
    <row r="116" spans="1:10" ht="15">
      <c r="A116" s="40"/>
      <c r="B116" s="42"/>
      <c r="C116" s="41"/>
      <c r="D116" s="42"/>
      <c r="E116" s="42"/>
      <c r="F116" s="42"/>
      <c r="G116" s="45"/>
      <c r="H116" s="42"/>
      <c r="I116" s="42"/>
      <c r="J116" s="40"/>
    </row>
    <row r="117" spans="1:10" ht="15">
      <c r="A117" s="40"/>
      <c r="B117" s="42"/>
      <c r="C117" s="41"/>
      <c r="D117" s="42"/>
      <c r="E117" s="42"/>
      <c r="F117" s="42"/>
      <c r="G117" s="45"/>
      <c r="H117" s="42"/>
      <c r="I117" s="42"/>
      <c r="J117" s="40"/>
    </row>
    <row r="118" spans="1:10" ht="15">
      <c r="A118" s="40"/>
      <c r="B118" s="42"/>
      <c r="C118" s="41"/>
      <c r="D118" s="42"/>
      <c r="E118" s="42"/>
      <c r="F118" s="42"/>
      <c r="G118" s="44"/>
      <c r="H118" s="42"/>
      <c r="I118" s="42"/>
      <c r="J118" s="40"/>
    </row>
    <row r="119" spans="1:10" ht="15">
      <c r="A119" s="40"/>
      <c r="B119" s="42"/>
      <c r="C119" s="41"/>
      <c r="D119" s="42"/>
      <c r="E119" s="42"/>
      <c r="F119" s="40"/>
      <c r="G119" s="44"/>
      <c r="H119" s="40"/>
      <c r="I119" s="40"/>
      <c r="J119" s="40"/>
    </row>
    <row r="120" spans="1:10" ht="15">
      <c r="A120" s="40"/>
      <c r="B120" s="40"/>
      <c r="C120" s="41"/>
      <c r="D120" s="40"/>
      <c r="E120" s="40"/>
      <c r="F120" s="40"/>
      <c r="G120" s="44"/>
      <c r="H120" s="40"/>
      <c r="I120" s="40"/>
      <c r="J120" s="40"/>
    </row>
    <row r="121" spans="1:10" ht="15">
      <c r="A121" s="40"/>
      <c r="B121" s="40"/>
      <c r="C121" s="41"/>
      <c r="D121" s="40"/>
      <c r="E121" s="40"/>
      <c r="F121" s="40"/>
      <c r="G121" s="44"/>
      <c r="H121" s="40"/>
      <c r="I121" s="40"/>
      <c r="J121" s="40"/>
    </row>
    <row r="122" spans="1:10" ht="15">
      <c r="A122" s="40"/>
      <c r="B122" s="42"/>
      <c r="C122" s="41"/>
      <c r="D122" s="42"/>
      <c r="E122" s="42"/>
      <c r="F122" s="42"/>
      <c r="G122" s="45"/>
      <c r="H122" s="42"/>
      <c r="I122" s="42"/>
      <c r="J122" s="40"/>
    </row>
    <row r="123" spans="1:10" ht="15">
      <c r="A123" s="40"/>
      <c r="B123" s="42"/>
      <c r="C123" s="41"/>
      <c r="D123" s="42"/>
      <c r="E123" s="42"/>
      <c r="F123" s="42"/>
      <c r="G123" s="45"/>
      <c r="H123" s="42"/>
      <c r="I123" s="42"/>
      <c r="J123" s="40"/>
    </row>
    <row r="124" spans="1:10" ht="15">
      <c r="A124" s="40"/>
      <c r="B124" s="42"/>
      <c r="C124" s="41"/>
      <c r="D124" s="42"/>
      <c r="E124" s="42"/>
      <c r="F124" s="42"/>
      <c r="G124" s="45"/>
      <c r="H124" s="42"/>
      <c r="I124" s="42"/>
      <c r="J124" s="40"/>
    </row>
    <row r="125" spans="1:10" ht="15">
      <c r="A125" s="40"/>
      <c r="B125" s="42"/>
      <c r="C125" s="41"/>
      <c r="D125" s="42"/>
      <c r="E125" s="42"/>
      <c r="F125" s="42"/>
      <c r="G125" s="45"/>
      <c r="H125" s="42"/>
      <c r="I125" s="42"/>
      <c r="J125" s="40"/>
    </row>
    <row r="126" spans="1:10" ht="15">
      <c r="A126" s="40"/>
      <c r="B126" s="42"/>
      <c r="C126" s="41"/>
      <c r="D126" s="42"/>
      <c r="E126" s="42"/>
      <c r="F126" s="42"/>
      <c r="G126" s="45"/>
      <c r="H126" s="42"/>
      <c r="I126" s="42"/>
      <c r="J126" s="40"/>
    </row>
    <row r="127" spans="1:10" ht="15">
      <c r="A127" s="40"/>
      <c r="B127" s="42"/>
      <c r="C127" s="41"/>
      <c r="D127" s="42"/>
      <c r="E127" s="42"/>
      <c r="F127" s="42"/>
      <c r="G127" s="45"/>
      <c r="H127" s="42"/>
      <c r="I127" s="42"/>
      <c r="J127" s="40"/>
    </row>
    <row r="128" spans="1:10" ht="15">
      <c r="A128" s="40"/>
      <c r="B128" s="42"/>
      <c r="C128" s="41"/>
      <c r="D128" s="42"/>
      <c r="E128" s="42"/>
      <c r="F128" s="42"/>
      <c r="G128" s="45"/>
      <c r="H128" s="42"/>
      <c r="I128" s="42"/>
      <c r="J128" s="40"/>
    </row>
    <row r="129" spans="1:10" ht="15">
      <c r="A129" s="40"/>
      <c r="B129" s="42"/>
      <c r="C129" s="41"/>
      <c r="D129" s="42"/>
      <c r="E129" s="42"/>
      <c r="F129" s="42"/>
      <c r="G129" s="45"/>
      <c r="H129" s="42"/>
      <c r="I129" s="42"/>
      <c r="J129" s="40"/>
    </row>
    <row r="130" spans="1:10" ht="15">
      <c r="A130" s="40"/>
      <c r="B130" s="42"/>
      <c r="C130" s="41"/>
      <c r="D130" s="42"/>
      <c r="E130" s="42"/>
      <c r="F130" s="42"/>
      <c r="G130" s="45"/>
      <c r="H130" s="42"/>
      <c r="I130" s="42"/>
      <c r="J130" s="40"/>
    </row>
    <row r="131" spans="1:10" ht="15">
      <c r="A131" s="40"/>
      <c r="B131" s="42"/>
      <c r="C131" s="41"/>
      <c r="D131" s="42"/>
      <c r="E131" s="42"/>
      <c r="F131" s="42"/>
      <c r="G131" s="45"/>
      <c r="H131" s="42"/>
      <c r="I131" s="42"/>
      <c r="J131" s="40"/>
    </row>
    <row r="132" spans="1:10" ht="15">
      <c r="A132" s="40"/>
      <c r="B132" s="42"/>
      <c r="C132" s="41"/>
      <c r="D132" s="42"/>
      <c r="E132" s="42"/>
      <c r="F132" s="42"/>
      <c r="G132" s="42"/>
      <c r="H132" s="42"/>
      <c r="I132" s="42"/>
      <c r="J132" s="40"/>
    </row>
    <row r="133" spans="1:10" ht="15">
      <c r="A133" s="40"/>
      <c r="B133" s="42"/>
      <c r="C133" s="41"/>
      <c r="D133" s="42"/>
      <c r="E133" s="42"/>
      <c r="F133" s="42"/>
      <c r="G133" s="42"/>
      <c r="H133" s="42"/>
      <c r="I133" s="42"/>
      <c r="J133" s="40"/>
    </row>
    <row r="134" spans="1:10" ht="15">
      <c r="A134" s="40"/>
      <c r="B134" s="42"/>
      <c r="C134" s="41"/>
      <c r="D134" s="42"/>
      <c r="E134" s="42"/>
      <c r="F134" s="42"/>
      <c r="G134" s="42"/>
      <c r="H134" s="42"/>
      <c r="I134" s="42"/>
      <c r="J134" s="40"/>
    </row>
    <row r="135" spans="1:10" ht="15">
      <c r="A135" s="40"/>
      <c r="B135" s="42"/>
      <c r="C135" s="41"/>
      <c r="D135" s="42"/>
      <c r="E135" s="42"/>
      <c r="F135" s="42"/>
      <c r="G135" s="42"/>
      <c r="H135" s="42"/>
      <c r="I135" s="42"/>
      <c r="J135" s="40"/>
    </row>
    <row r="136" spans="1:10" ht="15">
      <c r="A136" s="40"/>
      <c r="B136" s="42"/>
      <c r="C136" s="41"/>
      <c r="D136" s="42"/>
      <c r="E136" s="42"/>
      <c r="F136" s="42"/>
      <c r="G136" s="42"/>
      <c r="H136" s="42"/>
      <c r="I136" s="42"/>
      <c r="J136" s="40"/>
    </row>
    <row r="137" spans="1:10" ht="15">
      <c r="A137" s="40"/>
      <c r="B137" s="40"/>
      <c r="C137" s="41"/>
      <c r="D137" s="40"/>
      <c r="E137" s="40"/>
      <c r="F137" s="40"/>
      <c r="G137" s="40"/>
      <c r="H137" s="40"/>
      <c r="I137" s="40"/>
      <c r="J137" s="40"/>
    </row>
    <row r="138" spans="1:10" ht="15">
      <c r="A138" s="40"/>
      <c r="B138" s="40"/>
      <c r="C138" s="41"/>
      <c r="D138" s="40"/>
      <c r="E138" s="40"/>
      <c r="F138" s="40"/>
      <c r="G138" s="40"/>
      <c r="H138" s="40"/>
      <c r="I138" s="40"/>
      <c r="J138" s="40"/>
    </row>
    <row r="139" spans="1:10" ht="15">
      <c r="A139" s="40"/>
      <c r="B139" s="40"/>
      <c r="C139" s="41"/>
      <c r="D139" s="40"/>
      <c r="E139" s="40"/>
      <c r="F139" s="40"/>
      <c r="G139" s="40"/>
      <c r="H139" s="40"/>
      <c r="I139" s="40"/>
      <c r="J139" s="40"/>
    </row>
    <row r="140" spans="1:10" ht="15">
      <c r="A140" s="40"/>
      <c r="B140" s="40"/>
      <c r="C140" s="41"/>
      <c r="D140" s="40"/>
      <c r="E140" s="40"/>
      <c r="F140" s="40"/>
      <c r="G140" s="40"/>
      <c r="H140" s="40"/>
      <c r="I140" s="40"/>
      <c r="J140" s="40"/>
    </row>
    <row r="141" spans="1:10" ht="15">
      <c r="A141" s="40"/>
      <c r="B141" s="40"/>
      <c r="C141" s="41"/>
      <c r="D141" s="40"/>
      <c r="E141" s="40"/>
      <c r="F141" s="40"/>
      <c r="G141" s="40"/>
      <c r="H141" s="40"/>
      <c r="I141" s="40"/>
      <c r="J141" s="40"/>
    </row>
    <row r="142" spans="1:10" ht="15">
      <c r="A142" s="40"/>
      <c r="B142" s="40"/>
      <c r="C142" s="41"/>
      <c r="D142" s="40"/>
      <c r="E142" s="40"/>
      <c r="F142" s="40"/>
      <c r="G142" s="40"/>
      <c r="H142" s="40"/>
      <c r="I142" s="40"/>
      <c r="J142" s="40"/>
    </row>
    <row r="143" spans="1:10" ht="15">
      <c r="A143" s="40"/>
      <c r="B143" s="40"/>
      <c r="C143" s="41"/>
      <c r="D143" s="40"/>
      <c r="E143" s="40"/>
      <c r="F143" s="40"/>
      <c r="G143" s="40"/>
      <c r="H143" s="40"/>
      <c r="I143" s="40"/>
      <c r="J143" s="40"/>
    </row>
    <row r="144" spans="1:10" ht="15">
      <c r="A144" s="40"/>
      <c r="B144" s="40"/>
      <c r="C144" s="41"/>
      <c r="D144" s="40"/>
      <c r="E144" s="40"/>
      <c r="F144" s="40"/>
      <c r="G144" s="40"/>
      <c r="H144" s="40"/>
      <c r="I144" s="40"/>
      <c r="J144" s="40"/>
    </row>
    <row r="145" spans="1:10" ht="15">
      <c r="A145" s="40"/>
      <c r="B145" s="40"/>
      <c r="C145" s="41"/>
      <c r="D145" s="40"/>
      <c r="E145" s="40"/>
      <c r="F145" s="40"/>
      <c r="G145" s="40"/>
      <c r="H145" s="40"/>
      <c r="I145" s="40"/>
      <c r="J145" s="40"/>
    </row>
    <row r="146" spans="1:10" ht="15">
      <c r="A146" s="40"/>
      <c r="B146" s="40"/>
      <c r="C146" s="41"/>
      <c r="D146" s="40"/>
      <c r="E146" s="40"/>
      <c r="F146" s="40"/>
      <c r="G146" s="40"/>
      <c r="H146" s="40"/>
      <c r="I146" s="40"/>
      <c r="J146" s="40"/>
    </row>
    <row r="147" spans="1:10" ht="15">
      <c r="A147" s="40"/>
      <c r="B147" s="40"/>
      <c r="C147" s="41"/>
      <c r="D147" s="40"/>
      <c r="E147" s="40"/>
      <c r="F147" s="40"/>
      <c r="G147" s="40"/>
      <c r="H147" s="40"/>
      <c r="I147" s="40"/>
      <c r="J147" s="40"/>
    </row>
    <row r="148" spans="1:10" ht="15">
      <c r="A148" s="40"/>
      <c r="B148" s="40"/>
      <c r="C148" s="41"/>
      <c r="D148" s="40"/>
      <c r="E148" s="40"/>
      <c r="F148" s="40"/>
      <c r="G148" s="40"/>
      <c r="H148" s="40"/>
      <c r="I148" s="40"/>
      <c r="J148" s="40"/>
    </row>
    <row r="149" spans="1:10" ht="15">
      <c r="A149" s="40"/>
      <c r="B149" s="40"/>
      <c r="C149" s="41"/>
      <c r="D149" s="40"/>
      <c r="E149" s="40"/>
      <c r="F149" s="40"/>
      <c r="G149" s="40"/>
      <c r="H149" s="40"/>
      <c r="I149" s="40"/>
      <c r="J149" s="40"/>
    </row>
    <row r="150" spans="1:10" ht="15">
      <c r="A150" s="40"/>
      <c r="B150" s="40"/>
      <c r="C150" s="41"/>
      <c r="D150" s="40"/>
      <c r="E150" s="40"/>
      <c r="F150" s="40"/>
      <c r="G150" s="40"/>
      <c r="H150" s="40"/>
      <c r="I150" s="40"/>
      <c r="J150" s="40"/>
    </row>
    <row r="151" spans="1:10" ht="15">
      <c r="A151" s="40"/>
      <c r="B151" s="40"/>
      <c r="C151" s="41"/>
      <c r="D151" s="40"/>
      <c r="E151" s="40"/>
      <c r="F151" s="40"/>
      <c r="G151" s="40"/>
      <c r="H151" s="40"/>
      <c r="I151" s="40"/>
      <c r="J151" s="40"/>
    </row>
  </sheetData>
  <sheetProtection/>
  <mergeCells count="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M14" sqref="M14"/>
    </sheetView>
  </sheetViews>
  <sheetFormatPr defaultColWidth="9.140625" defaultRowHeight="15"/>
  <cols>
    <col min="1" max="1" width="21.57421875" style="55" customWidth="1"/>
    <col min="2" max="2" width="10.7109375" style="55" customWidth="1"/>
    <col min="3" max="3" width="11.7109375" style="55" customWidth="1"/>
    <col min="4" max="4" width="11.421875" style="55" customWidth="1"/>
    <col min="5" max="5" width="19.00390625" style="55" customWidth="1"/>
    <col min="6" max="6" width="15.7109375" style="55" customWidth="1"/>
    <col min="7" max="7" width="9.57421875" style="55" customWidth="1"/>
    <col min="8" max="8" width="10.28125" style="58" customWidth="1"/>
    <col min="9" max="9" width="10.57421875" style="58" customWidth="1"/>
    <col min="10" max="16384" width="9.140625" style="55" customWidth="1"/>
  </cols>
  <sheetData>
    <row r="1" spans="1:9" ht="15.75" thickBot="1">
      <c r="A1" s="299" t="s">
        <v>192</v>
      </c>
      <c r="B1" s="300"/>
      <c r="C1" s="300"/>
      <c r="D1" s="300"/>
      <c r="E1" s="300"/>
      <c r="F1" s="300"/>
      <c r="G1" s="300"/>
      <c r="H1" s="300"/>
      <c r="I1" s="300"/>
    </row>
    <row r="2" spans="1:9" ht="16.5">
      <c r="A2" s="56" t="s">
        <v>186</v>
      </c>
      <c r="B2" s="57" t="s">
        <v>49</v>
      </c>
      <c r="C2" s="68" t="s">
        <v>51</v>
      </c>
      <c r="D2" s="69"/>
      <c r="E2" s="69"/>
      <c r="F2" s="70" t="s">
        <v>50</v>
      </c>
      <c r="G2" s="57" t="s">
        <v>52</v>
      </c>
      <c r="H2" s="71"/>
      <c r="I2" s="71"/>
    </row>
    <row r="3" spans="1:9" ht="25.5" thickBot="1">
      <c r="A3" s="72" t="s">
        <v>187</v>
      </c>
      <c r="B3" s="73" t="s">
        <v>55</v>
      </c>
      <c r="C3" s="74" t="s">
        <v>56</v>
      </c>
      <c r="D3" s="75" t="s">
        <v>59</v>
      </c>
      <c r="E3" s="73" t="s">
        <v>62</v>
      </c>
      <c r="F3" s="76" t="s">
        <v>12</v>
      </c>
      <c r="G3" s="73" t="s">
        <v>57</v>
      </c>
      <c r="H3" s="77" t="s">
        <v>190</v>
      </c>
      <c r="I3" s="77" t="s">
        <v>191</v>
      </c>
    </row>
    <row r="4" spans="1:9" ht="15">
      <c r="A4" s="66" t="s">
        <v>188</v>
      </c>
      <c r="B4" s="66" t="s">
        <v>180</v>
      </c>
      <c r="C4" s="67">
        <v>43254</v>
      </c>
      <c r="D4" s="66" t="s">
        <v>65</v>
      </c>
      <c r="E4" s="66" t="s">
        <v>65</v>
      </c>
      <c r="F4" s="66" t="s">
        <v>65</v>
      </c>
      <c r="G4" s="66" t="s">
        <v>65</v>
      </c>
      <c r="H4" s="66">
        <v>11</v>
      </c>
      <c r="I4" s="66">
        <v>51</v>
      </c>
    </row>
    <row r="5" spans="1:9" ht="15">
      <c r="A5" s="65" t="s">
        <v>471</v>
      </c>
      <c r="B5" s="63" t="s">
        <v>133</v>
      </c>
      <c r="C5" s="64">
        <v>43261</v>
      </c>
      <c r="D5" s="63" t="s">
        <v>65</v>
      </c>
      <c r="E5" s="63" t="s">
        <v>65</v>
      </c>
      <c r="F5" s="63" t="s">
        <v>65</v>
      </c>
      <c r="G5" s="63" t="s">
        <v>65</v>
      </c>
      <c r="H5" s="63">
        <v>18.33</v>
      </c>
      <c r="I5" s="63">
        <v>56.33</v>
      </c>
    </row>
    <row r="6" spans="1:9" ht="15">
      <c r="A6" s="63" t="s">
        <v>472</v>
      </c>
      <c r="B6" s="63" t="s">
        <v>202</v>
      </c>
      <c r="C6" s="64">
        <v>43261</v>
      </c>
      <c r="D6" s="63" t="s">
        <v>65</v>
      </c>
      <c r="E6" s="63" t="s">
        <v>65</v>
      </c>
      <c r="F6" s="63" t="s">
        <v>65</v>
      </c>
      <c r="G6" s="63" t="s">
        <v>65</v>
      </c>
      <c r="H6" s="63">
        <v>26.5</v>
      </c>
      <c r="I6" s="63">
        <v>50</v>
      </c>
    </row>
    <row r="7" spans="1:9" ht="15">
      <c r="A7" s="65" t="s">
        <v>473</v>
      </c>
      <c r="B7" s="63" t="s">
        <v>208</v>
      </c>
      <c r="C7" s="64">
        <v>43264</v>
      </c>
      <c r="D7" s="63" t="s">
        <v>65</v>
      </c>
      <c r="E7" s="63" t="s">
        <v>65</v>
      </c>
      <c r="F7" s="63" t="s">
        <v>65</v>
      </c>
      <c r="G7" s="63" t="s">
        <v>65</v>
      </c>
      <c r="H7" s="63">
        <v>17.33</v>
      </c>
      <c r="I7" s="63">
        <v>58.67</v>
      </c>
    </row>
    <row r="8" spans="1:9" ht="15">
      <c r="A8" s="63" t="s">
        <v>474</v>
      </c>
      <c r="B8" s="63" t="s">
        <v>208</v>
      </c>
      <c r="C8" s="64">
        <v>43264</v>
      </c>
      <c r="D8" s="63" t="s">
        <v>65</v>
      </c>
      <c r="E8" s="63" t="s">
        <v>65</v>
      </c>
      <c r="F8" s="63" t="s">
        <v>65</v>
      </c>
      <c r="G8" s="63" t="s">
        <v>65</v>
      </c>
      <c r="H8" s="63">
        <v>23.33</v>
      </c>
      <c r="I8" s="63">
        <v>69.33</v>
      </c>
    </row>
    <row r="9" spans="1:9" ht="15">
      <c r="A9" s="63" t="s">
        <v>475</v>
      </c>
      <c r="B9" s="63" t="s">
        <v>183</v>
      </c>
      <c r="C9" s="82">
        <v>43269</v>
      </c>
      <c r="D9" s="63" t="s">
        <v>65</v>
      </c>
      <c r="E9" s="63" t="s">
        <v>65</v>
      </c>
      <c r="F9" s="63" t="s">
        <v>65</v>
      </c>
      <c r="G9" s="63" t="s">
        <v>65</v>
      </c>
      <c r="H9" s="63">
        <v>23.67</v>
      </c>
      <c r="I9" s="63">
        <v>64.33</v>
      </c>
    </row>
    <row r="10" spans="1:9" ht="15">
      <c r="A10" s="63" t="s">
        <v>476</v>
      </c>
      <c r="B10" s="63" t="s">
        <v>219</v>
      </c>
      <c r="C10" s="82">
        <v>43272</v>
      </c>
      <c r="D10" s="63" t="s">
        <v>65</v>
      </c>
      <c r="E10" s="63" t="s">
        <v>65</v>
      </c>
      <c r="F10" s="63" t="s">
        <v>65</v>
      </c>
      <c r="G10" s="63" t="s">
        <v>65</v>
      </c>
      <c r="H10" s="63" t="s">
        <v>63</v>
      </c>
      <c r="I10" s="63" t="s">
        <v>63</v>
      </c>
    </row>
    <row r="11" spans="1:9" ht="15">
      <c r="A11" s="63" t="s">
        <v>477</v>
      </c>
      <c r="B11" s="63" t="s">
        <v>220</v>
      </c>
      <c r="C11" s="82">
        <v>43272</v>
      </c>
      <c r="D11" s="63" t="s">
        <v>65</v>
      </c>
      <c r="E11" s="63" t="s">
        <v>65</v>
      </c>
      <c r="F11" s="63" t="s">
        <v>65</v>
      </c>
      <c r="G11" s="63" t="s">
        <v>65</v>
      </c>
      <c r="H11" s="63" t="s">
        <v>63</v>
      </c>
      <c r="I11" s="63" t="s">
        <v>63</v>
      </c>
    </row>
    <row r="12" spans="1:9" ht="15">
      <c r="A12" s="63" t="s">
        <v>478</v>
      </c>
      <c r="B12" s="63" t="s">
        <v>221</v>
      </c>
      <c r="C12" s="64">
        <v>43280</v>
      </c>
      <c r="D12" s="63" t="s">
        <v>65</v>
      </c>
      <c r="E12" s="63" t="s">
        <v>65</v>
      </c>
      <c r="F12" s="63" t="s">
        <v>65</v>
      </c>
      <c r="G12" s="63" t="s">
        <v>65</v>
      </c>
      <c r="H12" s="63">
        <v>14</v>
      </c>
      <c r="I12" s="63">
        <v>56.33</v>
      </c>
    </row>
    <row r="13" spans="1:9" ht="15">
      <c r="A13" s="63" t="s">
        <v>479</v>
      </c>
      <c r="B13" s="63" t="s">
        <v>252</v>
      </c>
      <c r="C13" s="64">
        <v>43280</v>
      </c>
      <c r="D13" s="63" t="s">
        <v>65</v>
      </c>
      <c r="E13" s="63" t="s">
        <v>65</v>
      </c>
      <c r="F13" s="63" t="s">
        <v>65</v>
      </c>
      <c r="G13" s="63" t="s">
        <v>65</v>
      </c>
      <c r="H13" s="63" t="s">
        <v>63</v>
      </c>
      <c r="I13" s="63" t="s">
        <v>63</v>
      </c>
    </row>
    <row r="14" spans="1:9" ht="15">
      <c r="A14" s="63" t="s">
        <v>480</v>
      </c>
      <c r="B14" s="63" t="s">
        <v>253</v>
      </c>
      <c r="C14" s="64">
        <v>43281</v>
      </c>
      <c r="D14" s="63" t="s">
        <v>65</v>
      </c>
      <c r="E14" s="63" t="s">
        <v>65</v>
      </c>
      <c r="F14" s="63" t="s">
        <v>65</v>
      </c>
      <c r="G14" s="63" t="s">
        <v>65</v>
      </c>
      <c r="H14" s="63">
        <v>14</v>
      </c>
      <c r="I14" s="63">
        <v>58.33</v>
      </c>
    </row>
    <row r="15" spans="1:9" ht="15">
      <c r="A15" s="63" t="s">
        <v>481</v>
      </c>
      <c r="B15" s="63" t="s">
        <v>376</v>
      </c>
      <c r="C15" s="64">
        <v>43283</v>
      </c>
      <c r="D15" s="63" t="s">
        <v>65</v>
      </c>
      <c r="E15" s="63" t="s">
        <v>65</v>
      </c>
      <c r="F15" s="63" t="s">
        <v>65</v>
      </c>
      <c r="G15" s="63" t="s">
        <v>65</v>
      </c>
      <c r="H15" s="63" t="s">
        <v>63</v>
      </c>
      <c r="I15" s="63" t="s">
        <v>63</v>
      </c>
    </row>
    <row r="16" spans="1:9" ht="15">
      <c r="A16" s="63" t="s">
        <v>482</v>
      </c>
      <c r="B16" s="63" t="s">
        <v>269</v>
      </c>
      <c r="C16" s="64">
        <v>43283</v>
      </c>
      <c r="D16" s="63" t="s">
        <v>65</v>
      </c>
      <c r="E16" s="63" t="s">
        <v>65</v>
      </c>
      <c r="F16" s="63" t="s">
        <v>65</v>
      </c>
      <c r="G16" s="63" t="s">
        <v>65</v>
      </c>
      <c r="H16" s="63">
        <v>20</v>
      </c>
      <c r="I16" s="63">
        <v>63.5</v>
      </c>
    </row>
    <row r="17" spans="1:9" ht="15">
      <c r="A17" s="63" t="s">
        <v>483</v>
      </c>
      <c r="B17" s="63" t="s">
        <v>63</v>
      </c>
      <c r="C17" s="64">
        <v>43288</v>
      </c>
      <c r="D17" s="63" t="s">
        <v>277</v>
      </c>
      <c r="E17" s="63" t="s">
        <v>65</v>
      </c>
      <c r="F17" s="63" t="s">
        <v>63</v>
      </c>
      <c r="G17" s="63" t="s">
        <v>65</v>
      </c>
      <c r="H17" s="63" t="s">
        <v>63</v>
      </c>
      <c r="I17" s="63" t="s">
        <v>63</v>
      </c>
    </row>
    <row r="18" spans="1:9" ht="15">
      <c r="A18" s="63" t="s">
        <v>484</v>
      </c>
      <c r="B18" s="63" t="s">
        <v>306</v>
      </c>
      <c r="C18" s="64">
        <v>43300</v>
      </c>
      <c r="D18" s="63" t="s">
        <v>65</v>
      </c>
      <c r="E18" s="63" t="s">
        <v>65</v>
      </c>
      <c r="F18" s="63" t="s">
        <v>63</v>
      </c>
      <c r="G18" s="63" t="s">
        <v>65</v>
      </c>
      <c r="H18" s="63">
        <v>27</v>
      </c>
      <c r="I18" s="63">
        <v>67</v>
      </c>
    </row>
    <row r="19" spans="1:9" ht="15">
      <c r="A19" s="63" t="s">
        <v>485</v>
      </c>
      <c r="B19" s="63" t="s">
        <v>331</v>
      </c>
      <c r="C19" s="64">
        <v>43318</v>
      </c>
      <c r="D19" s="63" t="s">
        <v>65</v>
      </c>
      <c r="E19" s="63" t="s">
        <v>65</v>
      </c>
      <c r="F19" s="63" t="s">
        <v>63</v>
      </c>
      <c r="G19" s="63" t="s">
        <v>65</v>
      </c>
      <c r="H19" s="63">
        <v>21.3</v>
      </c>
      <c r="I19" s="63">
        <v>59.6</v>
      </c>
    </row>
    <row r="20" spans="1:9" ht="15">
      <c r="A20" s="63"/>
      <c r="B20" s="63"/>
      <c r="C20" s="63"/>
      <c r="D20" s="63"/>
      <c r="E20" s="63"/>
      <c r="F20" s="63"/>
      <c r="G20" s="63"/>
      <c r="H20" s="63"/>
      <c r="I20" s="63"/>
    </row>
    <row r="21" spans="1:9" ht="15">
      <c r="A21" s="63"/>
      <c r="B21" s="63"/>
      <c r="C21" s="63"/>
      <c r="D21" s="63"/>
      <c r="E21" s="63"/>
      <c r="F21" s="63"/>
      <c r="G21" s="63"/>
      <c r="H21" s="63"/>
      <c r="I21" s="63"/>
    </row>
    <row r="22" spans="1:9" ht="15">
      <c r="A22" s="63"/>
      <c r="B22" s="63"/>
      <c r="C22" s="63"/>
      <c r="D22" s="63"/>
      <c r="E22" s="63"/>
      <c r="F22" s="63"/>
      <c r="G22" s="63"/>
      <c r="H22" s="63"/>
      <c r="I22" s="63"/>
    </row>
    <row r="23" spans="1:9" ht="15">
      <c r="A23" s="63"/>
      <c r="B23" s="63"/>
      <c r="C23" s="63"/>
      <c r="D23" s="63"/>
      <c r="E23" s="63"/>
      <c r="F23" s="63"/>
      <c r="G23" s="63"/>
      <c r="H23" s="63"/>
      <c r="I23" s="63"/>
    </row>
  </sheetData>
  <sheetProtection/>
  <mergeCells count="1">
    <mergeCell ref="A1:I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1">
      <selection activeCell="N1" sqref="N1"/>
    </sheetView>
  </sheetViews>
  <sheetFormatPr defaultColWidth="9.140625" defaultRowHeight="15"/>
  <cols>
    <col min="1" max="1" width="20.28125" style="0" customWidth="1"/>
    <col min="2" max="2" width="17.28125" style="0" customWidth="1"/>
  </cols>
  <sheetData>
    <row r="1" spans="1:14" ht="15">
      <c r="A1" s="6" t="s">
        <v>66</v>
      </c>
      <c r="B1" s="7" t="s">
        <v>67</v>
      </c>
      <c r="N1" s="86"/>
    </row>
    <row r="2" spans="1:2" ht="15.75" thickBot="1">
      <c r="A2" s="31" t="s">
        <v>68</v>
      </c>
      <c r="B2" s="8" t="s">
        <v>69</v>
      </c>
    </row>
    <row r="3" spans="1:2" ht="15.75">
      <c r="A3" s="37" t="s">
        <v>218</v>
      </c>
      <c r="B3" s="9">
        <v>1</v>
      </c>
    </row>
    <row r="4" spans="1:2" ht="15.75">
      <c r="A4" s="37" t="s">
        <v>241</v>
      </c>
      <c r="B4" s="3">
        <v>1</v>
      </c>
    </row>
    <row r="5" spans="1:2" ht="15.75">
      <c r="A5" s="38" t="s">
        <v>242</v>
      </c>
      <c r="B5" s="3">
        <v>1</v>
      </c>
    </row>
    <row r="6" spans="1:2" ht="15.75">
      <c r="A6" s="38" t="s">
        <v>276</v>
      </c>
      <c r="B6" s="3">
        <v>1</v>
      </c>
    </row>
    <row r="7" spans="1:2" ht="15.75">
      <c r="A7" s="37" t="s">
        <v>296</v>
      </c>
      <c r="B7" s="3">
        <v>1</v>
      </c>
    </row>
    <row r="8" spans="1:2" ht="15.75">
      <c r="A8" s="37" t="s">
        <v>304</v>
      </c>
      <c r="B8" s="3">
        <v>1</v>
      </c>
    </row>
    <row r="9" spans="1:2" ht="15.75">
      <c r="A9" s="38" t="s">
        <v>310</v>
      </c>
      <c r="B9" s="3">
        <v>1</v>
      </c>
    </row>
    <row r="10" spans="1:2" ht="15.75">
      <c r="A10" s="38" t="s">
        <v>313</v>
      </c>
      <c r="B10" s="3">
        <v>1</v>
      </c>
    </row>
    <row r="11" spans="1:2" ht="15.75">
      <c r="A11" s="37" t="s">
        <v>307</v>
      </c>
      <c r="B11" s="3">
        <v>1</v>
      </c>
    </row>
    <row r="12" spans="1:2" ht="15.75">
      <c r="A12" s="38" t="s">
        <v>273</v>
      </c>
      <c r="B12" s="3">
        <v>1</v>
      </c>
    </row>
    <row r="13" spans="1:2" ht="15.75">
      <c r="A13" s="38"/>
      <c r="B13" s="3"/>
    </row>
    <row r="14" spans="1:2" ht="15.75">
      <c r="A14" s="37"/>
      <c r="B14" s="3"/>
    </row>
    <row r="15" spans="1:2" ht="15.75">
      <c r="A15" s="38"/>
      <c r="B15" s="3"/>
    </row>
    <row r="16" spans="1:2" ht="15.75">
      <c r="A16" s="38"/>
      <c r="B16" s="3"/>
    </row>
    <row r="17" spans="1:2" ht="15.75">
      <c r="A17" s="38"/>
      <c r="B17" s="3"/>
    </row>
    <row r="18" spans="1:2" ht="15.75">
      <c r="A18" s="38"/>
      <c r="B18" s="3"/>
    </row>
    <row r="19" spans="1:2" ht="15.75">
      <c r="A19" s="38"/>
      <c r="B19" s="3"/>
    </row>
    <row r="20" spans="1:2" ht="15.75">
      <c r="A20" s="37"/>
      <c r="B20" s="3"/>
    </row>
    <row r="21" spans="1:2" ht="15.75">
      <c r="A21" s="37"/>
      <c r="B21" s="3"/>
    </row>
    <row r="22" spans="1:2" ht="15.75">
      <c r="A22" s="38"/>
      <c r="B22" s="3"/>
    </row>
    <row r="23" spans="1:2" ht="15.75">
      <c r="A23" s="38"/>
      <c r="B23" s="3"/>
    </row>
    <row r="24" spans="1:2" ht="15.75">
      <c r="A24" s="38"/>
      <c r="B24" s="3"/>
    </row>
    <row r="25" spans="1:2" ht="15.75">
      <c r="A25" s="38"/>
      <c r="B25" s="3"/>
    </row>
    <row r="26" spans="1:2" ht="15.75">
      <c r="A26" s="37"/>
      <c r="B26" s="3"/>
    </row>
    <row r="27" spans="1:2" ht="15.75">
      <c r="A27" s="38"/>
      <c r="B27" s="3"/>
    </row>
    <row r="28" spans="1:2" ht="15.75">
      <c r="A28" s="38"/>
      <c r="B28" s="3"/>
    </row>
  </sheetData>
  <sheetProtection/>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N59"/>
  <sheetViews>
    <sheetView zoomScale="60" zoomScaleNormal="60" zoomScalePageLayoutView="0" workbookViewId="0" topLeftCell="D1">
      <selection activeCell="G6" sqref="G6"/>
    </sheetView>
  </sheetViews>
  <sheetFormatPr defaultColWidth="9.140625" defaultRowHeight="15"/>
  <cols>
    <col min="1" max="3" width="9.140625" style="0" customWidth="1"/>
    <col min="4" max="4" width="15.8515625" style="253" customWidth="1"/>
    <col min="5" max="9" width="9.140625" style="0" customWidth="1"/>
    <col min="10" max="10" width="31.57421875" style="0" customWidth="1"/>
  </cols>
  <sheetData>
    <row r="1" spans="1:4" ht="18.75">
      <c r="A1" s="92" t="s">
        <v>356</v>
      </c>
      <c r="B1" s="93" t="s">
        <v>357</v>
      </c>
      <c r="C1" s="94" t="s">
        <v>358</v>
      </c>
      <c r="D1" s="250" t="s">
        <v>359</v>
      </c>
    </row>
    <row r="2" spans="1:4" ht="18.75">
      <c r="A2" s="92">
        <v>43289</v>
      </c>
      <c r="B2" s="93" t="s">
        <v>360</v>
      </c>
      <c r="C2" s="94" t="s">
        <v>361</v>
      </c>
      <c r="D2" s="250">
        <v>47</v>
      </c>
    </row>
    <row r="3" spans="1:4" ht="18.75">
      <c r="A3" s="92">
        <v>43288</v>
      </c>
      <c r="B3" s="93" t="s">
        <v>362</v>
      </c>
      <c r="C3" s="94" t="s">
        <v>361</v>
      </c>
      <c r="D3" s="250">
        <v>47</v>
      </c>
    </row>
    <row r="4" spans="1:4" ht="18.75">
      <c r="A4" s="92">
        <v>43292</v>
      </c>
      <c r="B4" s="93" t="s">
        <v>363</v>
      </c>
      <c r="C4" s="94" t="s">
        <v>361</v>
      </c>
      <c r="D4" s="250">
        <v>48</v>
      </c>
    </row>
    <row r="5" spans="1:4" ht="18.75">
      <c r="A5" s="92">
        <v>43280</v>
      </c>
      <c r="B5" s="93" t="s">
        <v>364</v>
      </c>
      <c r="C5" s="94" t="s">
        <v>361</v>
      </c>
      <c r="D5" s="250">
        <v>48</v>
      </c>
    </row>
    <row r="6" spans="1:4" ht="18.75">
      <c r="A6" s="92">
        <v>43280</v>
      </c>
      <c r="B6" s="93" t="s">
        <v>365</v>
      </c>
      <c r="C6" s="94" t="s">
        <v>361</v>
      </c>
      <c r="D6" s="250">
        <v>49</v>
      </c>
    </row>
    <row r="7" spans="1:4" ht="18.75">
      <c r="A7" s="92">
        <v>43280</v>
      </c>
      <c r="B7" s="93" t="s">
        <v>366</v>
      </c>
      <c r="C7" s="94" t="s">
        <v>361</v>
      </c>
      <c r="D7" s="250">
        <v>50</v>
      </c>
    </row>
    <row r="8" spans="1:4" ht="18.75">
      <c r="A8" s="92">
        <v>43280</v>
      </c>
      <c r="B8" s="93" t="s">
        <v>367</v>
      </c>
      <c r="C8" s="94" t="s">
        <v>361</v>
      </c>
      <c r="D8" s="250">
        <v>50</v>
      </c>
    </row>
    <row r="9" spans="1:4" ht="18.75">
      <c r="A9" s="92">
        <v>43270</v>
      </c>
      <c r="B9" s="93" t="s">
        <v>368</v>
      </c>
      <c r="C9" s="94" t="s">
        <v>361</v>
      </c>
      <c r="D9" s="250">
        <v>50</v>
      </c>
    </row>
    <row r="10" spans="1:4" ht="18.75">
      <c r="A10" s="92">
        <v>43276</v>
      </c>
      <c r="B10" s="93" t="s">
        <v>369</v>
      </c>
      <c r="C10" s="94" t="s">
        <v>370</v>
      </c>
      <c r="D10" s="250">
        <v>51</v>
      </c>
    </row>
    <row r="11" spans="1:4" ht="18.75">
      <c r="A11" s="92">
        <v>43274</v>
      </c>
      <c r="B11" s="93" t="s">
        <v>371</v>
      </c>
      <c r="C11" s="94" t="s">
        <v>361</v>
      </c>
      <c r="D11" s="250">
        <v>51</v>
      </c>
    </row>
    <row r="12" spans="1:4" ht="18.75">
      <c r="A12" s="92">
        <v>43278</v>
      </c>
      <c r="B12" s="93" t="s">
        <v>372</v>
      </c>
      <c r="C12" s="94" t="s">
        <v>370</v>
      </c>
      <c r="D12" s="250">
        <v>52</v>
      </c>
    </row>
    <row r="13" spans="1:4" ht="18.75">
      <c r="A13" s="92">
        <v>43274</v>
      </c>
      <c r="B13" s="93" t="s">
        <v>367</v>
      </c>
      <c r="C13" s="94" t="s">
        <v>361</v>
      </c>
      <c r="D13" s="250">
        <v>52</v>
      </c>
    </row>
    <row r="14" spans="1:4" ht="18.75">
      <c r="A14" s="92">
        <v>43270</v>
      </c>
      <c r="B14" s="93" t="s">
        <v>373</v>
      </c>
      <c r="C14" s="94" t="s">
        <v>361</v>
      </c>
      <c r="D14" s="250">
        <v>52</v>
      </c>
    </row>
    <row r="15" spans="1:4" ht="18.75">
      <c r="A15" s="92">
        <v>43270</v>
      </c>
      <c r="B15" s="93" t="s">
        <v>374</v>
      </c>
      <c r="C15" s="94" t="s">
        <v>361</v>
      </c>
      <c r="D15" s="250">
        <v>52</v>
      </c>
    </row>
    <row r="16" spans="1:4" ht="18.75">
      <c r="A16" s="92">
        <v>43266</v>
      </c>
      <c r="B16" s="93" t="s">
        <v>367</v>
      </c>
      <c r="C16" s="94" t="s">
        <v>361</v>
      </c>
      <c r="D16" s="250">
        <v>52</v>
      </c>
    </row>
    <row r="17" spans="1:4" ht="18.75">
      <c r="A17" s="95">
        <v>43259</v>
      </c>
      <c r="B17" s="93" t="s">
        <v>375</v>
      </c>
      <c r="C17" s="94" t="s">
        <v>361</v>
      </c>
      <c r="D17" s="251">
        <v>53</v>
      </c>
    </row>
    <row r="18" spans="1:4" ht="18.75">
      <c r="A18" s="95">
        <v>43287</v>
      </c>
      <c r="B18" s="93" t="s">
        <v>376</v>
      </c>
      <c r="C18" s="94" t="s">
        <v>370</v>
      </c>
      <c r="D18" s="251">
        <v>53</v>
      </c>
    </row>
    <row r="19" spans="1:4" ht="18.75">
      <c r="A19" s="95">
        <v>43287</v>
      </c>
      <c r="B19" s="93" t="s">
        <v>377</v>
      </c>
      <c r="C19" s="94" t="s">
        <v>370</v>
      </c>
      <c r="D19" s="251">
        <v>53</v>
      </c>
    </row>
    <row r="20" spans="1:4" ht="18.75">
      <c r="A20" s="95">
        <v>43287</v>
      </c>
      <c r="B20" s="93" t="s">
        <v>378</v>
      </c>
      <c r="C20" s="94" t="s">
        <v>361</v>
      </c>
      <c r="D20" s="251">
        <v>53</v>
      </c>
    </row>
    <row r="21" spans="1:4" ht="18.75">
      <c r="A21" s="95">
        <v>43279</v>
      </c>
      <c r="B21" s="93" t="s">
        <v>379</v>
      </c>
      <c r="C21" s="94" t="s">
        <v>370</v>
      </c>
      <c r="D21" s="251">
        <v>53</v>
      </c>
    </row>
    <row r="22" spans="1:4" ht="18.75">
      <c r="A22" s="95">
        <v>43279</v>
      </c>
      <c r="B22" s="93" t="s">
        <v>380</v>
      </c>
      <c r="C22" s="94" t="s">
        <v>361</v>
      </c>
      <c r="D22" s="251">
        <v>53</v>
      </c>
    </row>
    <row r="23" spans="1:4" ht="18.75">
      <c r="A23" s="95">
        <v>43273</v>
      </c>
      <c r="B23" s="93" t="s">
        <v>381</v>
      </c>
      <c r="C23" s="94" t="s">
        <v>370</v>
      </c>
      <c r="D23" s="251">
        <v>53</v>
      </c>
    </row>
    <row r="24" spans="1:4" ht="18.75">
      <c r="A24" s="96">
        <v>43266</v>
      </c>
      <c r="B24" s="93" t="s">
        <v>382</v>
      </c>
      <c r="C24" s="94" t="s">
        <v>370</v>
      </c>
      <c r="D24" s="251">
        <v>53</v>
      </c>
    </row>
    <row r="25" spans="1:4" ht="18.75">
      <c r="A25" s="92">
        <v>43318</v>
      </c>
      <c r="B25" s="93" t="s">
        <v>345</v>
      </c>
      <c r="C25" s="94" t="s">
        <v>361</v>
      </c>
      <c r="D25" s="251">
        <v>53</v>
      </c>
    </row>
    <row r="26" spans="1:4" ht="18.75">
      <c r="A26" s="92">
        <v>43310</v>
      </c>
      <c r="B26" s="93" t="s">
        <v>381</v>
      </c>
      <c r="C26" s="94" t="s">
        <v>370</v>
      </c>
      <c r="D26" s="251">
        <v>53</v>
      </c>
    </row>
    <row r="27" spans="1:4" ht="18.75">
      <c r="A27" s="92">
        <v>43308</v>
      </c>
      <c r="B27" s="93" t="s">
        <v>383</v>
      </c>
      <c r="C27" s="94" t="s">
        <v>370</v>
      </c>
      <c r="D27" s="251">
        <v>53</v>
      </c>
    </row>
    <row r="28" spans="1:4" ht="18.75">
      <c r="A28" s="92">
        <v>43308</v>
      </c>
      <c r="B28" s="93" t="s">
        <v>384</v>
      </c>
      <c r="C28" s="94" t="s">
        <v>361</v>
      </c>
      <c r="D28" s="251">
        <v>53</v>
      </c>
    </row>
    <row r="29" spans="1:4" ht="18.75">
      <c r="A29" s="92">
        <v>43304</v>
      </c>
      <c r="B29" s="93" t="s">
        <v>385</v>
      </c>
      <c r="C29" s="94" t="s">
        <v>361</v>
      </c>
      <c r="D29" s="251">
        <v>53</v>
      </c>
    </row>
    <row r="30" spans="1:4" ht="18.75">
      <c r="A30" s="92">
        <v>43304</v>
      </c>
      <c r="B30" s="93" t="s">
        <v>386</v>
      </c>
      <c r="C30" s="94" t="s">
        <v>361</v>
      </c>
      <c r="D30" s="251">
        <v>53</v>
      </c>
    </row>
    <row r="31" spans="1:4" ht="18.75">
      <c r="A31" s="92">
        <v>43301</v>
      </c>
      <c r="B31" s="93" t="s">
        <v>362</v>
      </c>
      <c r="C31" s="94" t="s">
        <v>361</v>
      </c>
      <c r="D31" s="251">
        <v>53</v>
      </c>
    </row>
    <row r="32" spans="1:4" ht="18.75">
      <c r="A32" s="92">
        <v>43301</v>
      </c>
      <c r="B32" s="93" t="s">
        <v>354</v>
      </c>
      <c r="C32" s="94" t="s">
        <v>361</v>
      </c>
      <c r="D32" s="251">
        <v>53</v>
      </c>
    </row>
    <row r="33" spans="1:4" ht="18.75">
      <c r="A33" s="92">
        <v>43297</v>
      </c>
      <c r="B33" s="93" t="s">
        <v>387</v>
      </c>
      <c r="C33" s="94" t="s">
        <v>361</v>
      </c>
      <c r="D33" s="251">
        <v>53</v>
      </c>
    </row>
    <row r="34" spans="1:4" ht="18.75">
      <c r="A34" s="92">
        <v>43296</v>
      </c>
      <c r="B34" s="93" t="s">
        <v>388</v>
      </c>
      <c r="C34" s="94" t="s">
        <v>370</v>
      </c>
      <c r="D34" s="251">
        <v>53</v>
      </c>
    </row>
    <row r="35" spans="1:4" ht="18.75">
      <c r="A35" s="92">
        <v>43292</v>
      </c>
      <c r="B35" s="93" t="s">
        <v>389</v>
      </c>
      <c r="C35" s="94" t="s">
        <v>370</v>
      </c>
      <c r="D35" s="250">
        <v>53</v>
      </c>
    </row>
    <row r="36" spans="1:4" ht="18.75">
      <c r="A36" s="92">
        <v>43288</v>
      </c>
      <c r="B36" s="93" t="s">
        <v>367</v>
      </c>
      <c r="C36" s="94" t="s">
        <v>361</v>
      </c>
      <c r="D36" s="251">
        <v>53</v>
      </c>
    </row>
    <row r="37" spans="1:4" ht="19.5" thickBot="1">
      <c r="A37" s="92">
        <v>43278</v>
      </c>
      <c r="B37" s="93" t="s">
        <v>390</v>
      </c>
      <c r="C37" s="94" t="s">
        <v>361</v>
      </c>
      <c r="D37" s="251">
        <v>53</v>
      </c>
    </row>
    <row r="38" spans="1:14" ht="18.75">
      <c r="A38" s="92">
        <v>43275</v>
      </c>
      <c r="B38" s="93" t="s">
        <v>391</v>
      </c>
      <c r="C38" s="94" t="s">
        <v>361</v>
      </c>
      <c r="D38" s="251">
        <v>53</v>
      </c>
      <c r="H38" s="301" t="s">
        <v>407</v>
      </c>
      <c r="I38" s="302"/>
      <c r="J38" s="302"/>
      <c r="K38" s="302"/>
      <c r="L38" s="302"/>
      <c r="M38" s="302"/>
      <c r="N38" s="303"/>
    </row>
    <row r="39" spans="1:14" ht="19.5" thickBot="1">
      <c r="A39" s="92">
        <v>43262</v>
      </c>
      <c r="B39" s="93" t="s">
        <v>345</v>
      </c>
      <c r="C39" s="94" t="s">
        <v>361</v>
      </c>
      <c r="D39" s="250">
        <v>53</v>
      </c>
      <c r="H39" s="304" t="s">
        <v>408</v>
      </c>
      <c r="I39" s="305"/>
      <c r="J39" s="305"/>
      <c r="K39" s="305"/>
      <c r="L39" s="305"/>
      <c r="M39" s="305"/>
      <c r="N39" s="306"/>
    </row>
    <row r="40" spans="1:14" ht="14.25" customHeight="1">
      <c r="A40" s="92">
        <v>43261</v>
      </c>
      <c r="B40" s="93" t="s">
        <v>382</v>
      </c>
      <c r="C40" s="94" t="s">
        <v>370</v>
      </c>
      <c r="D40" s="251">
        <v>53</v>
      </c>
      <c r="H40" s="307" t="s">
        <v>409</v>
      </c>
      <c r="I40" s="308"/>
      <c r="J40" s="308"/>
      <c r="K40" s="308"/>
      <c r="L40" s="308"/>
      <c r="M40" s="308"/>
      <c r="N40" s="309"/>
    </row>
    <row r="41" spans="1:14" ht="15" customHeight="1">
      <c r="A41" s="92">
        <v>43260</v>
      </c>
      <c r="B41" s="93" t="s">
        <v>392</v>
      </c>
      <c r="C41" s="94" t="s">
        <v>370</v>
      </c>
      <c r="D41" s="251">
        <v>53</v>
      </c>
      <c r="H41" s="310"/>
      <c r="I41" s="311"/>
      <c r="J41" s="311"/>
      <c r="K41" s="311"/>
      <c r="L41" s="311"/>
      <c r="M41" s="311"/>
      <c r="N41" s="312"/>
    </row>
    <row r="42" spans="1:14" ht="14.25" customHeight="1">
      <c r="A42" s="92">
        <v>43293</v>
      </c>
      <c r="B42" s="93" t="s">
        <v>378</v>
      </c>
      <c r="C42" s="94" t="s">
        <v>361</v>
      </c>
      <c r="D42" s="250">
        <v>55</v>
      </c>
      <c r="H42" s="310"/>
      <c r="I42" s="311"/>
      <c r="J42" s="311"/>
      <c r="K42" s="311"/>
      <c r="L42" s="311"/>
      <c r="M42" s="311"/>
      <c r="N42" s="312"/>
    </row>
    <row r="43" spans="1:14" ht="19.5" thickBot="1">
      <c r="A43" s="92">
        <v>43274</v>
      </c>
      <c r="B43" s="93" t="s">
        <v>393</v>
      </c>
      <c r="C43" s="94" t="s">
        <v>370</v>
      </c>
      <c r="D43" s="250">
        <v>55</v>
      </c>
      <c r="H43" s="313"/>
      <c r="I43" s="314"/>
      <c r="J43" s="314"/>
      <c r="K43" s="314"/>
      <c r="L43" s="314"/>
      <c r="M43" s="314"/>
      <c r="N43" s="315"/>
    </row>
    <row r="44" spans="1:14" ht="18.75">
      <c r="A44" s="92">
        <v>43256</v>
      </c>
      <c r="B44" s="93" t="s">
        <v>394</v>
      </c>
      <c r="C44" s="94" t="s">
        <v>361</v>
      </c>
      <c r="D44" s="250">
        <v>55</v>
      </c>
      <c r="H44" s="316" t="s">
        <v>410</v>
      </c>
      <c r="I44" s="317"/>
      <c r="J44" s="317"/>
      <c r="K44" s="317"/>
      <c r="L44" s="317"/>
      <c r="M44" s="317"/>
      <c r="N44" s="318"/>
    </row>
    <row r="45" spans="1:14" ht="19.5" thickBot="1">
      <c r="A45" s="92">
        <v>43283</v>
      </c>
      <c r="B45" s="93" t="s">
        <v>395</v>
      </c>
      <c r="C45" s="94" t="s">
        <v>361</v>
      </c>
      <c r="D45" s="250">
        <v>56</v>
      </c>
      <c r="H45" s="319"/>
      <c r="I45" s="320"/>
      <c r="J45" s="320"/>
      <c r="K45" s="320"/>
      <c r="L45" s="320"/>
      <c r="M45" s="320"/>
      <c r="N45" s="321"/>
    </row>
    <row r="46" spans="1:4" ht="14.25" customHeight="1">
      <c r="A46" s="92">
        <v>43281</v>
      </c>
      <c r="B46" s="93" t="s">
        <v>396</v>
      </c>
      <c r="C46" s="94" t="s">
        <v>361</v>
      </c>
      <c r="D46" s="250">
        <v>57</v>
      </c>
    </row>
    <row r="47" spans="1:4" ht="18.75">
      <c r="A47" s="92">
        <v>43276</v>
      </c>
      <c r="B47" s="93" t="s">
        <v>397</v>
      </c>
      <c r="C47" s="94" t="s">
        <v>370</v>
      </c>
      <c r="D47" s="250">
        <v>57</v>
      </c>
    </row>
    <row r="48" spans="1:4" ht="14.25" customHeight="1">
      <c r="A48" s="92">
        <v>43264</v>
      </c>
      <c r="B48" s="93" t="s">
        <v>398</v>
      </c>
      <c r="C48" s="94" t="s">
        <v>361</v>
      </c>
      <c r="D48" s="250">
        <v>57</v>
      </c>
    </row>
    <row r="49" spans="1:4" ht="15" customHeight="1">
      <c r="A49" s="92">
        <v>43261</v>
      </c>
      <c r="B49" s="93" t="s">
        <v>399</v>
      </c>
      <c r="C49" s="94" t="s">
        <v>370</v>
      </c>
      <c r="D49" s="250">
        <v>58</v>
      </c>
    </row>
    <row r="50" spans="1:4" ht="14.25" customHeight="1">
      <c r="A50" s="92">
        <v>43254</v>
      </c>
      <c r="B50" s="93" t="s">
        <v>400</v>
      </c>
      <c r="C50" s="94" t="s">
        <v>361</v>
      </c>
      <c r="D50" s="250">
        <v>58</v>
      </c>
    </row>
    <row r="51" spans="1:4" ht="18.75">
      <c r="A51" s="92">
        <v>43262</v>
      </c>
      <c r="B51" s="93" t="s">
        <v>401</v>
      </c>
      <c r="C51" s="94" t="s">
        <v>361</v>
      </c>
      <c r="D51" s="250">
        <v>59</v>
      </c>
    </row>
    <row r="52" spans="1:4" ht="18.75">
      <c r="A52" s="92">
        <v>43258</v>
      </c>
      <c r="B52" s="93" t="s">
        <v>402</v>
      </c>
      <c r="C52" s="94" t="s">
        <v>361</v>
      </c>
      <c r="D52" s="250">
        <v>59</v>
      </c>
    </row>
    <row r="53" spans="1:4" ht="18.75">
      <c r="A53" s="92">
        <v>43261</v>
      </c>
      <c r="B53" s="93" t="s">
        <v>403</v>
      </c>
      <c r="C53" s="94" t="s">
        <v>361</v>
      </c>
      <c r="D53" s="252">
        <v>60</v>
      </c>
    </row>
    <row r="54" spans="1:4" ht="14.25" customHeight="1">
      <c r="A54" s="92">
        <v>43263</v>
      </c>
      <c r="B54" s="93" t="s">
        <v>369</v>
      </c>
      <c r="C54" s="94" t="s">
        <v>370</v>
      </c>
      <c r="D54" s="252">
        <v>61</v>
      </c>
    </row>
    <row r="55" spans="1:4" ht="18.75">
      <c r="A55" s="92">
        <v>43262</v>
      </c>
      <c r="B55" s="93" t="s">
        <v>399</v>
      </c>
      <c r="C55" s="94" t="s">
        <v>370</v>
      </c>
      <c r="D55" s="252">
        <v>62</v>
      </c>
    </row>
    <row r="56" spans="1:4" ht="18.75">
      <c r="A56" s="92">
        <v>43261</v>
      </c>
      <c r="B56" s="93" t="s">
        <v>404</v>
      </c>
      <c r="C56" s="94" t="s">
        <v>361</v>
      </c>
      <c r="D56" s="252">
        <v>64</v>
      </c>
    </row>
    <row r="57" spans="1:4" ht="18.75">
      <c r="A57" s="92">
        <v>43247</v>
      </c>
      <c r="B57" s="93" t="s">
        <v>405</v>
      </c>
      <c r="C57" s="94" t="s">
        <v>370</v>
      </c>
      <c r="D57" s="252">
        <v>64</v>
      </c>
    </row>
    <row r="58" spans="1:4" ht="18.75">
      <c r="A58" s="92">
        <v>43264</v>
      </c>
      <c r="B58" s="93" t="s">
        <v>406</v>
      </c>
      <c r="C58" s="94" t="s">
        <v>370</v>
      </c>
      <c r="D58" s="252">
        <v>66</v>
      </c>
    </row>
    <row r="59" spans="1:4" ht="18.75">
      <c r="A59" s="92">
        <v>43245</v>
      </c>
      <c r="B59" s="93" t="s">
        <v>387</v>
      </c>
      <c r="C59" s="94" t="s">
        <v>361</v>
      </c>
      <c r="D59" s="252">
        <v>68</v>
      </c>
    </row>
    <row r="64" ht="29.25" customHeight="1"/>
    <row r="65" ht="29.25" customHeight="1"/>
  </sheetData>
  <sheetProtection/>
  <mergeCells count="4">
    <mergeCell ref="H38:N38"/>
    <mergeCell ref="H39:N39"/>
    <mergeCell ref="H40:N43"/>
    <mergeCell ref="H44:N4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2"/>
  <sheetViews>
    <sheetView zoomScalePageLayoutView="0" workbookViewId="0" topLeftCell="A1">
      <selection activeCell="P17" sqref="P17"/>
    </sheetView>
  </sheetViews>
  <sheetFormatPr defaultColWidth="9.140625" defaultRowHeight="15"/>
  <cols>
    <col min="1" max="1" width="10.57421875" style="0" customWidth="1"/>
  </cols>
  <sheetData>
    <row r="1" spans="1:2" ht="61.5" customHeight="1" thickBot="1">
      <c r="A1" s="15" t="s">
        <v>70</v>
      </c>
      <c r="B1" s="16" t="s">
        <v>80</v>
      </c>
    </row>
    <row r="2" spans="1:15" ht="15">
      <c r="A2" s="13" t="s">
        <v>71</v>
      </c>
      <c r="B2" s="14">
        <v>6</v>
      </c>
      <c r="O2" s="91"/>
    </row>
    <row r="3" spans="1:2" ht="15">
      <c r="A3" s="10" t="s">
        <v>72</v>
      </c>
      <c r="B3" s="5">
        <v>7</v>
      </c>
    </row>
    <row r="4" spans="1:2" ht="15">
      <c r="A4" s="11" t="s">
        <v>73</v>
      </c>
      <c r="B4" s="5">
        <v>5</v>
      </c>
    </row>
    <row r="5" spans="1:2" ht="15">
      <c r="A5" s="11" t="s">
        <v>74</v>
      </c>
      <c r="B5" s="5">
        <v>5</v>
      </c>
    </row>
    <row r="6" spans="1:2" ht="15">
      <c r="A6" s="11" t="s">
        <v>75</v>
      </c>
      <c r="B6" s="5">
        <v>1</v>
      </c>
    </row>
    <row r="7" spans="1:2" ht="15">
      <c r="A7" s="11" t="s">
        <v>76</v>
      </c>
      <c r="B7" s="5">
        <v>22</v>
      </c>
    </row>
    <row r="8" spans="1:2" ht="15">
      <c r="A8" s="11" t="s">
        <v>77</v>
      </c>
      <c r="B8" s="5">
        <v>16</v>
      </c>
    </row>
    <row r="9" spans="1:2" ht="15">
      <c r="A9" s="11" t="s">
        <v>78</v>
      </c>
      <c r="B9" s="5">
        <v>6</v>
      </c>
    </row>
    <row r="10" spans="1:2" ht="15.75" thickBot="1">
      <c r="A10" s="12" t="s">
        <v>79</v>
      </c>
      <c r="B10" s="35">
        <v>0</v>
      </c>
    </row>
    <row r="12" spans="1:2" ht="15">
      <c r="A12" s="138" t="s">
        <v>443</v>
      </c>
      <c r="B12" s="139">
        <v>68</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76"/>
  <sheetViews>
    <sheetView zoomScalePageLayoutView="0" workbookViewId="0" topLeftCell="C9">
      <selection activeCell="A7" sqref="A7"/>
    </sheetView>
  </sheetViews>
  <sheetFormatPr defaultColWidth="9.140625" defaultRowHeight="15"/>
  <sheetData>
    <row r="1" spans="1:3" ht="43.5">
      <c r="A1" s="4" t="s">
        <v>11</v>
      </c>
      <c r="B1" s="17" t="s">
        <v>81</v>
      </c>
      <c r="C1" s="18" t="s">
        <v>82</v>
      </c>
    </row>
    <row r="2" spans="1:3" ht="15.75">
      <c r="A2" s="98" t="s">
        <v>107</v>
      </c>
      <c r="B2" s="98">
        <v>54</v>
      </c>
      <c r="C2" s="98">
        <v>42</v>
      </c>
    </row>
    <row r="3" spans="1:3" ht="15.75">
      <c r="A3" s="98" t="s">
        <v>486</v>
      </c>
      <c r="B3" s="98">
        <v>104</v>
      </c>
      <c r="C3" s="98">
        <f>D3+E3</f>
        <v>0</v>
      </c>
    </row>
    <row r="4" spans="1:3" ht="15.75">
      <c r="A4" s="98" t="s">
        <v>123</v>
      </c>
      <c r="B4" s="118">
        <v>113</v>
      </c>
      <c r="C4" s="118">
        <v>12</v>
      </c>
    </row>
    <row r="5" spans="1:3" ht="15.75">
      <c r="A5" s="98" t="s">
        <v>108</v>
      </c>
      <c r="B5" s="98">
        <v>126</v>
      </c>
      <c r="C5" s="98">
        <v>9</v>
      </c>
    </row>
    <row r="6" spans="1:3" ht="15.75">
      <c r="A6" s="98" t="s">
        <v>111</v>
      </c>
      <c r="B6" s="98">
        <f>C6+F6</f>
        <v>0</v>
      </c>
      <c r="C6" s="98">
        <f>D6+E6</f>
        <v>0</v>
      </c>
    </row>
    <row r="7" spans="1:3" ht="15.75">
      <c r="A7" s="121" t="s">
        <v>112</v>
      </c>
      <c r="B7" s="124">
        <v>57</v>
      </c>
      <c r="C7" s="124">
        <v>42</v>
      </c>
    </row>
    <row r="8" spans="1:3" ht="15.75">
      <c r="A8" s="98" t="s">
        <v>487</v>
      </c>
      <c r="B8" s="98">
        <v>101</v>
      </c>
      <c r="C8" s="98">
        <v>2</v>
      </c>
    </row>
    <row r="9" spans="1:3" ht="15.75">
      <c r="A9" s="98" t="s">
        <v>132</v>
      </c>
      <c r="B9" s="98" t="s">
        <v>120</v>
      </c>
      <c r="C9" s="98" t="s">
        <v>120</v>
      </c>
    </row>
    <row r="10" spans="1:3" ht="15.75">
      <c r="A10" s="98" t="s">
        <v>124</v>
      </c>
      <c r="B10" s="126">
        <v>80</v>
      </c>
      <c r="C10" s="126">
        <v>9</v>
      </c>
    </row>
    <row r="11" spans="1:3" ht="15.75">
      <c r="A11" s="126" t="s">
        <v>113</v>
      </c>
      <c r="B11" s="115">
        <v>48</v>
      </c>
      <c r="C11" s="115">
        <v>51</v>
      </c>
    </row>
    <row r="12" spans="1:3" ht="15.75">
      <c r="A12" s="120" t="s">
        <v>131</v>
      </c>
      <c r="B12" s="118">
        <v>117</v>
      </c>
      <c r="C12" s="118">
        <v>12</v>
      </c>
    </row>
    <row r="13" spans="1:3" ht="15.75">
      <c r="A13" s="120" t="s">
        <v>350</v>
      </c>
      <c r="B13" s="118">
        <v>95</v>
      </c>
      <c r="C13" s="118">
        <v>3</v>
      </c>
    </row>
    <row r="14" spans="1:3" ht="15.75">
      <c r="A14" s="120" t="s">
        <v>488</v>
      </c>
      <c r="B14" s="118">
        <v>56</v>
      </c>
      <c r="C14" s="118">
        <v>33</v>
      </c>
    </row>
    <row r="15" spans="1:3" ht="15.75">
      <c r="A15" s="98" t="s">
        <v>114</v>
      </c>
      <c r="B15" s="98">
        <v>2</v>
      </c>
      <c r="C15" s="98">
        <v>111</v>
      </c>
    </row>
    <row r="16" spans="1:3" ht="15.75">
      <c r="A16" s="98" t="s">
        <v>125</v>
      </c>
      <c r="B16" s="98">
        <v>74</v>
      </c>
      <c r="C16" s="98">
        <f>D16+E16</f>
        <v>0</v>
      </c>
    </row>
    <row r="17" spans="1:3" ht="15.75">
      <c r="A17" s="98" t="s">
        <v>489</v>
      </c>
      <c r="B17" s="129">
        <v>97</v>
      </c>
      <c r="C17" s="126">
        <f>D17+E17</f>
        <v>0</v>
      </c>
    </row>
    <row r="18" spans="1:3" ht="15.75">
      <c r="A18" s="98" t="s">
        <v>115</v>
      </c>
      <c r="B18" s="129">
        <v>96</v>
      </c>
      <c r="C18" s="98">
        <f>D18+E18</f>
        <v>0</v>
      </c>
    </row>
    <row r="19" spans="1:3" ht="15.75">
      <c r="A19" s="118" t="s">
        <v>490</v>
      </c>
      <c r="B19" s="130">
        <f>C19+F19</f>
        <v>6</v>
      </c>
      <c r="C19" s="118">
        <v>6</v>
      </c>
    </row>
    <row r="20" spans="1:3" ht="15.75">
      <c r="A20" s="98" t="s">
        <v>109</v>
      </c>
      <c r="B20" s="126">
        <v>88</v>
      </c>
      <c r="C20" s="98">
        <f>D20+E20</f>
        <v>0</v>
      </c>
    </row>
    <row r="21" spans="1:3" ht="15.75">
      <c r="A21" s="98" t="s">
        <v>491</v>
      </c>
      <c r="B21" s="98">
        <v>37</v>
      </c>
      <c r="C21" s="98">
        <v>33</v>
      </c>
    </row>
    <row r="22" spans="1:3" ht="15.75">
      <c r="A22" s="98" t="s">
        <v>164</v>
      </c>
      <c r="B22" s="98">
        <v>91</v>
      </c>
      <c r="C22" s="98">
        <f>D22+E22</f>
        <v>0</v>
      </c>
    </row>
    <row r="23" spans="1:3" ht="15.75">
      <c r="A23" s="98" t="s">
        <v>337</v>
      </c>
      <c r="B23" s="98">
        <f>C23+F23</f>
        <v>0</v>
      </c>
      <c r="C23" s="98">
        <f>D23+E23</f>
        <v>0</v>
      </c>
    </row>
    <row r="24" spans="1:3" ht="15.75">
      <c r="A24" s="98" t="s">
        <v>126</v>
      </c>
      <c r="B24" s="98">
        <v>93</v>
      </c>
      <c r="C24" s="98">
        <v>3</v>
      </c>
    </row>
    <row r="25" spans="1:3" ht="15.75">
      <c r="A25" s="125" t="s">
        <v>116</v>
      </c>
      <c r="B25" s="98">
        <f>C25+F25</f>
        <v>0</v>
      </c>
      <c r="C25" s="98">
        <f>D25+E25</f>
        <v>0</v>
      </c>
    </row>
    <row r="26" spans="1:3" ht="15.75">
      <c r="A26" s="98" t="s">
        <v>117</v>
      </c>
      <c r="B26" s="98">
        <v>50</v>
      </c>
      <c r="C26" s="98">
        <v>15</v>
      </c>
    </row>
    <row r="27" spans="1:3" ht="15.75">
      <c r="A27" s="98" t="s">
        <v>165</v>
      </c>
      <c r="B27" s="118">
        <v>119</v>
      </c>
      <c r="C27" s="118">
        <v>4</v>
      </c>
    </row>
    <row r="28" spans="1:3" ht="15.75">
      <c r="A28" s="98" t="s">
        <v>278</v>
      </c>
      <c r="B28" s="118">
        <v>98</v>
      </c>
      <c r="C28" s="118">
        <v>5</v>
      </c>
    </row>
    <row r="29" spans="1:3" ht="15.75">
      <c r="A29" s="98" t="s">
        <v>492</v>
      </c>
      <c r="B29" s="98">
        <v>103</v>
      </c>
      <c r="C29" s="98">
        <f>D29+E29</f>
        <v>0</v>
      </c>
    </row>
    <row r="30" spans="1:3" ht="15.75">
      <c r="A30" s="98" t="s">
        <v>294</v>
      </c>
      <c r="B30" s="98">
        <v>77</v>
      </c>
      <c r="C30" s="98">
        <f>D30+E30</f>
        <v>0</v>
      </c>
    </row>
    <row r="31" spans="1:3" ht="15.75">
      <c r="A31" s="120" t="s">
        <v>295</v>
      </c>
      <c r="B31" s="98">
        <v>85</v>
      </c>
      <c r="C31" s="98">
        <v>2</v>
      </c>
    </row>
    <row r="32" spans="1:3" ht="15.75">
      <c r="A32" s="98" t="s">
        <v>128</v>
      </c>
      <c r="B32" s="118">
        <v>108</v>
      </c>
      <c r="C32" s="118">
        <v>9</v>
      </c>
    </row>
    <row r="33" spans="1:3" ht="15.75">
      <c r="A33" s="118" t="s">
        <v>110</v>
      </c>
      <c r="B33" s="121">
        <v>68</v>
      </c>
      <c r="C33" s="121">
        <v>2</v>
      </c>
    </row>
    <row r="34" spans="1:3" ht="15.75">
      <c r="A34" s="98" t="s">
        <v>335</v>
      </c>
      <c r="B34" s="118">
        <v>116</v>
      </c>
      <c r="C34" s="118">
        <v>2</v>
      </c>
    </row>
    <row r="35" spans="1:3" ht="15.75">
      <c r="A35" s="132" t="s">
        <v>336</v>
      </c>
      <c r="B35" s="118">
        <v>96</v>
      </c>
      <c r="C35" s="118">
        <f>D35+E35</f>
        <v>0</v>
      </c>
    </row>
    <row r="36" spans="1:3" ht="15.75">
      <c r="A36" s="98" t="s">
        <v>493</v>
      </c>
      <c r="B36" s="126">
        <v>90</v>
      </c>
      <c r="C36" s="126">
        <f>D36+E36</f>
        <v>0</v>
      </c>
    </row>
    <row r="37" spans="1:3" ht="15.75">
      <c r="A37" s="118" t="s">
        <v>494</v>
      </c>
      <c r="B37" s="116">
        <v>71</v>
      </c>
      <c r="C37" s="116">
        <v>1</v>
      </c>
    </row>
    <row r="38" spans="1:3" ht="15.75">
      <c r="A38" s="98" t="s">
        <v>166</v>
      </c>
      <c r="B38" s="118">
        <f>C38+F38</f>
        <v>0</v>
      </c>
      <c r="C38" s="118">
        <f>D38+E38</f>
        <v>0</v>
      </c>
    </row>
    <row r="39" spans="1:3" ht="15.75">
      <c r="A39" s="98" t="s">
        <v>495</v>
      </c>
      <c r="B39" s="98">
        <v>89</v>
      </c>
      <c r="C39" s="98">
        <f>D39+E39</f>
        <v>0</v>
      </c>
    </row>
    <row r="40" spans="1:3" ht="15.75">
      <c r="A40" s="98" t="s">
        <v>338</v>
      </c>
      <c r="B40" s="98">
        <f>C40+F40</f>
        <v>8</v>
      </c>
      <c r="C40" s="98">
        <v>8</v>
      </c>
    </row>
    <row r="41" spans="1:3" ht="15.75">
      <c r="A41" s="118" t="s">
        <v>167</v>
      </c>
      <c r="B41" s="130">
        <f>C41+F41</f>
        <v>0</v>
      </c>
      <c r="C41" s="130">
        <f>D41+E41</f>
        <v>0</v>
      </c>
    </row>
    <row r="42" spans="1:3" ht="15.75">
      <c r="A42" s="98" t="s">
        <v>168</v>
      </c>
      <c r="B42" s="98">
        <v>99</v>
      </c>
      <c r="C42" s="98">
        <v>8</v>
      </c>
    </row>
    <row r="43" spans="1:3" ht="15.75">
      <c r="A43" s="133" t="s">
        <v>496</v>
      </c>
      <c r="B43" s="118">
        <v>83</v>
      </c>
      <c r="C43" s="118">
        <v>29</v>
      </c>
    </row>
    <row r="44" spans="1:3" ht="15.75">
      <c r="A44" s="118" t="s">
        <v>334</v>
      </c>
      <c r="B44" s="118">
        <v>42</v>
      </c>
      <c r="C44" s="118">
        <v>0</v>
      </c>
    </row>
    <row r="45" spans="1:3" ht="15.75">
      <c r="A45" s="98" t="s">
        <v>497</v>
      </c>
      <c r="B45" s="118">
        <v>115</v>
      </c>
      <c r="C45" s="118">
        <v>3</v>
      </c>
    </row>
    <row r="46" spans="1:3" ht="15.75">
      <c r="A46" s="98" t="s">
        <v>498</v>
      </c>
      <c r="B46" s="118">
        <v>97</v>
      </c>
      <c r="C46" s="118">
        <v>3</v>
      </c>
    </row>
    <row r="47" spans="1:3" ht="15.75">
      <c r="A47" s="98" t="s">
        <v>499</v>
      </c>
      <c r="B47" s="118" t="s">
        <v>120</v>
      </c>
      <c r="C47" s="118" t="s">
        <v>120</v>
      </c>
    </row>
    <row r="48" spans="1:3" ht="15.75">
      <c r="A48" s="98" t="s">
        <v>500</v>
      </c>
      <c r="B48" s="118">
        <v>98</v>
      </c>
      <c r="C48" s="118">
        <v>2</v>
      </c>
    </row>
    <row r="49" spans="1:3" ht="15.75">
      <c r="A49" s="98" t="s">
        <v>346</v>
      </c>
      <c r="B49" s="118">
        <v>77</v>
      </c>
      <c r="C49" s="118">
        <v>1</v>
      </c>
    </row>
    <row r="50" spans="1:3" ht="15.75">
      <c r="A50" s="98" t="s">
        <v>501</v>
      </c>
      <c r="B50" s="118">
        <f>C50+F50</f>
        <v>0</v>
      </c>
      <c r="C50" s="118">
        <f>D50+E50</f>
        <v>0</v>
      </c>
    </row>
    <row r="51" spans="1:3" ht="15.75">
      <c r="A51" s="98" t="s">
        <v>169</v>
      </c>
      <c r="B51" s="118">
        <v>91</v>
      </c>
      <c r="C51" s="118">
        <v>3</v>
      </c>
    </row>
    <row r="52" spans="1:3" ht="15.75">
      <c r="A52" s="98" t="s">
        <v>502</v>
      </c>
      <c r="B52" s="118">
        <v>83</v>
      </c>
      <c r="C52" s="118">
        <v>0</v>
      </c>
    </row>
    <row r="53" spans="1:3" ht="15.75">
      <c r="A53" s="98" t="s">
        <v>127</v>
      </c>
      <c r="B53" s="118">
        <v>72</v>
      </c>
      <c r="C53" s="118">
        <v>12</v>
      </c>
    </row>
    <row r="54" spans="1:3" ht="15.75">
      <c r="A54" s="98" t="s">
        <v>503</v>
      </c>
      <c r="B54" s="118">
        <v>91</v>
      </c>
      <c r="C54" s="118">
        <v>2</v>
      </c>
    </row>
    <row r="55" spans="1:3" ht="15.75">
      <c r="A55" s="98" t="s">
        <v>504</v>
      </c>
      <c r="B55" s="118">
        <v>84</v>
      </c>
      <c r="C55" s="118">
        <v>3</v>
      </c>
    </row>
    <row r="56" spans="1:3" ht="15.75">
      <c r="A56" s="98" t="s">
        <v>505</v>
      </c>
      <c r="B56" s="118">
        <v>51</v>
      </c>
      <c r="C56" s="118">
        <v>4</v>
      </c>
    </row>
    <row r="57" spans="1:3" ht="15.75">
      <c r="A57" s="98" t="s">
        <v>506</v>
      </c>
      <c r="B57" s="118">
        <v>80</v>
      </c>
      <c r="C57" s="118">
        <v>1</v>
      </c>
    </row>
    <row r="58" spans="1:3" ht="15.75">
      <c r="A58" s="98" t="s">
        <v>121</v>
      </c>
      <c r="B58" s="118" t="s">
        <v>120</v>
      </c>
      <c r="C58" s="118" t="s">
        <v>120</v>
      </c>
    </row>
    <row r="59" spans="1:3" ht="15.75">
      <c r="A59" s="98" t="s">
        <v>170</v>
      </c>
      <c r="B59" s="118" t="s">
        <v>120</v>
      </c>
      <c r="C59" s="118" t="s">
        <v>120</v>
      </c>
    </row>
    <row r="60" spans="1:3" ht="15.75">
      <c r="A60" s="98" t="s">
        <v>507</v>
      </c>
      <c r="B60" s="118">
        <v>90</v>
      </c>
      <c r="C60" s="118">
        <v>19</v>
      </c>
    </row>
    <row r="61" spans="1:3" ht="15.75">
      <c r="A61" s="98" t="s">
        <v>508</v>
      </c>
      <c r="B61" s="130" t="s">
        <v>120</v>
      </c>
      <c r="C61" s="118" t="s">
        <v>120</v>
      </c>
    </row>
    <row r="62" spans="1:3" ht="15.75">
      <c r="A62" s="98" t="s">
        <v>129</v>
      </c>
      <c r="B62" s="118">
        <v>85</v>
      </c>
      <c r="C62" s="118">
        <v>2</v>
      </c>
    </row>
    <row r="63" spans="1:3" ht="15.75">
      <c r="A63" s="98" t="s">
        <v>509</v>
      </c>
      <c r="B63" s="118">
        <v>87</v>
      </c>
      <c r="C63" s="118">
        <f>D63+E63</f>
        <v>0</v>
      </c>
    </row>
    <row r="64" spans="1:3" ht="15.75">
      <c r="A64" s="98" t="s">
        <v>510</v>
      </c>
      <c r="B64" s="118">
        <v>90</v>
      </c>
      <c r="C64" s="118">
        <v>1</v>
      </c>
    </row>
    <row r="65" spans="1:3" ht="15.75">
      <c r="A65" s="98" t="s">
        <v>511</v>
      </c>
      <c r="B65" s="98" t="s">
        <v>120</v>
      </c>
      <c r="C65" s="98" t="s">
        <v>120</v>
      </c>
    </row>
    <row r="66" spans="1:3" ht="15.75">
      <c r="A66" s="98" t="s">
        <v>130</v>
      </c>
      <c r="B66" s="98" t="s">
        <v>429</v>
      </c>
      <c r="C66" s="118">
        <f>D66+E66</f>
        <v>0</v>
      </c>
    </row>
    <row r="67" spans="1:3" ht="15.75">
      <c r="A67" s="125" t="s">
        <v>512</v>
      </c>
      <c r="B67" s="125">
        <v>115</v>
      </c>
      <c r="C67" s="125">
        <v>8</v>
      </c>
    </row>
    <row r="68" spans="1:3" ht="15.75">
      <c r="A68" s="133" t="s">
        <v>513</v>
      </c>
      <c r="B68" s="118" t="s">
        <v>120</v>
      </c>
      <c r="C68" s="118" t="s">
        <v>120</v>
      </c>
    </row>
    <row r="69" spans="1:3" ht="15.75">
      <c r="A69" s="97" t="s">
        <v>514</v>
      </c>
      <c r="B69" s="97">
        <v>48</v>
      </c>
      <c r="C69" s="37">
        <v>2</v>
      </c>
    </row>
    <row r="70" spans="1:3" ht="15.75">
      <c r="A70" s="38"/>
      <c r="B70" s="37"/>
      <c r="C70" s="37"/>
    </row>
    <row r="71" spans="1:3" ht="15.75">
      <c r="A71" s="38"/>
      <c r="B71" s="37"/>
      <c r="C71" s="37"/>
    </row>
    <row r="72" spans="1:3" ht="15.75">
      <c r="A72" s="38"/>
      <c r="B72" s="37"/>
      <c r="C72" s="37"/>
    </row>
    <row r="73" spans="1:3" ht="15.75">
      <c r="A73" s="37"/>
      <c r="B73" s="37"/>
      <c r="C73" s="37"/>
    </row>
    <row r="74" spans="1:3" ht="15.75">
      <c r="A74" s="37"/>
      <c r="B74" s="37"/>
      <c r="C74" s="37"/>
    </row>
    <row r="75" spans="1:3" ht="15.75">
      <c r="A75" s="37"/>
      <c r="B75" s="37"/>
      <c r="C75" s="37"/>
    </row>
    <row r="76" spans="1:3" ht="15.75">
      <c r="A76" s="37"/>
      <c r="B76" s="37"/>
      <c r="C76" s="37"/>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D69"/>
  <sheetViews>
    <sheetView zoomScalePageLayoutView="0" workbookViewId="0" topLeftCell="A1">
      <selection activeCell="G3" sqref="G3"/>
    </sheetView>
  </sheetViews>
  <sheetFormatPr defaultColWidth="9.140625" defaultRowHeight="15"/>
  <cols>
    <col min="1" max="1" width="14.00390625" style="63" customWidth="1"/>
    <col min="2" max="3" width="9.140625" style="63" customWidth="1"/>
    <col min="4" max="4" width="18.28125" style="154" customWidth="1"/>
    <col min="5" max="16384" width="9.140625" style="39" customWidth="1"/>
  </cols>
  <sheetData>
    <row r="1" spans="1:4" ht="54.75" customHeight="1">
      <c r="A1" s="3" t="s">
        <v>11</v>
      </c>
      <c r="B1" s="3" t="s">
        <v>83</v>
      </c>
      <c r="C1" s="3" t="s">
        <v>84</v>
      </c>
      <c r="D1" s="154" t="s">
        <v>85</v>
      </c>
    </row>
    <row r="2" spans="1:4" ht="15.75">
      <c r="A2" s="3" t="s">
        <v>107</v>
      </c>
      <c r="B2" s="150">
        <v>54</v>
      </c>
      <c r="C2" s="3">
        <v>52</v>
      </c>
      <c r="D2" s="154">
        <f>(C2/B2)*100</f>
        <v>96.29629629629629</v>
      </c>
    </row>
    <row r="3" spans="1:4" ht="15.75">
      <c r="A3" s="3" t="s">
        <v>486</v>
      </c>
      <c r="B3" s="150">
        <v>104</v>
      </c>
      <c r="C3" s="3">
        <v>95</v>
      </c>
      <c r="D3" s="154">
        <f aca="true" t="shared" si="0" ref="D3:D59">(C3/B3)*100</f>
        <v>91.34615384615384</v>
      </c>
    </row>
    <row r="4" spans="1:4" ht="15.75">
      <c r="A4" s="3" t="s">
        <v>123</v>
      </c>
      <c r="B4" s="151">
        <v>113</v>
      </c>
      <c r="C4" s="3">
        <v>113</v>
      </c>
      <c r="D4" s="154">
        <f t="shared" si="0"/>
        <v>100</v>
      </c>
    </row>
    <row r="5" spans="1:4" ht="15.75">
      <c r="A5" s="3" t="s">
        <v>108</v>
      </c>
      <c r="B5" s="150">
        <v>126</v>
      </c>
      <c r="C5" s="3">
        <v>120</v>
      </c>
      <c r="D5" s="154">
        <f t="shared" si="0"/>
        <v>95.23809523809523</v>
      </c>
    </row>
    <row r="6" spans="1:4" ht="15.75">
      <c r="A6" s="3" t="s">
        <v>111</v>
      </c>
      <c r="B6" s="150">
        <v>110</v>
      </c>
      <c r="C6" s="3">
        <v>110</v>
      </c>
      <c r="D6" s="154">
        <f t="shared" si="0"/>
        <v>100</v>
      </c>
    </row>
    <row r="7" spans="1:4" ht="15.75">
      <c r="A7" s="3" t="s">
        <v>112</v>
      </c>
      <c r="B7" s="153">
        <v>57</v>
      </c>
      <c r="C7" s="3">
        <v>57</v>
      </c>
      <c r="D7" s="154">
        <f t="shared" si="0"/>
        <v>100</v>
      </c>
    </row>
    <row r="8" spans="1:4" ht="15.75">
      <c r="A8" s="3" t="s">
        <v>487</v>
      </c>
      <c r="B8" s="150">
        <v>101</v>
      </c>
      <c r="C8" s="3">
        <v>95</v>
      </c>
      <c r="D8" s="154">
        <f>(C8/B8*100)</f>
        <v>94.05940594059405</v>
      </c>
    </row>
    <row r="9" spans="1:3" ht="15.75">
      <c r="A9" s="3" t="s">
        <v>132</v>
      </c>
      <c r="B9" s="150" t="s">
        <v>120</v>
      </c>
      <c r="C9" s="3" t="s">
        <v>120</v>
      </c>
    </row>
    <row r="10" spans="1:4" ht="15.75">
      <c r="A10" s="3" t="s">
        <v>124</v>
      </c>
      <c r="B10" s="150">
        <v>80</v>
      </c>
      <c r="C10" s="3">
        <v>78</v>
      </c>
      <c r="D10" s="154">
        <f t="shared" si="0"/>
        <v>97.5</v>
      </c>
    </row>
    <row r="11" spans="1:4" ht="15.75">
      <c r="A11" s="3" t="s">
        <v>113</v>
      </c>
      <c r="B11" s="150">
        <v>48</v>
      </c>
      <c r="C11" s="3">
        <v>30</v>
      </c>
      <c r="D11" s="154">
        <f t="shared" si="0"/>
        <v>62.5</v>
      </c>
    </row>
    <row r="12" spans="1:4" ht="15.75">
      <c r="A12" s="3" t="s">
        <v>131</v>
      </c>
      <c r="B12" s="151">
        <v>117</v>
      </c>
      <c r="C12" s="3">
        <v>117</v>
      </c>
      <c r="D12" s="154">
        <f t="shared" si="0"/>
        <v>100</v>
      </c>
    </row>
    <row r="13" spans="1:4" ht="15.75">
      <c r="A13" s="3" t="s">
        <v>350</v>
      </c>
      <c r="B13" s="151">
        <v>95</v>
      </c>
      <c r="C13" s="3">
        <v>95</v>
      </c>
      <c r="D13" s="154">
        <f t="shared" si="0"/>
        <v>100</v>
      </c>
    </row>
    <row r="14" spans="1:4" ht="15.75">
      <c r="A14" s="3" t="s">
        <v>488</v>
      </c>
      <c r="B14" s="151">
        <v>56</v>
      </c>
      <c r="C14" s="3">
        <v>54</v>
      </c>
      <c r="D14" s="154">
        <f t="shared" si="0"/>
        <v>96.42857142857143</v>
      </c>
    </row>
    <row r="15" spans="1:4" ht="15.75">
      <c r="A15" s="3" t="s">
        <v>114</v>
      </c>
      <c r="B15" s="150">
        <v>2</v>
      </c>
      <c r="C15" s="3">
        <v>1</v>
      </c>
      <c r="D15" s="154">
        <f t="shared" si="0"/>
        <v>50</v>
      </c>
    </row>
    <row r="16" spans="1:4" ht="15.75">
      <c r="A16" s="3" t="s">
        <v>125</v>
      </c>
      <c r="B16" s="150">
        <v>74</v>
      </c>
      <c r="C16" s="3">
        <v>73</v>
      </c>
      <c r="D16" s="154">
        <f t="shared" si="0"/>
        <v>98.64864864864865</v>
      </c>
    </row>
    <row r="17" spans="1:4" ht="15.75">
      <c r="A17" s="3" t="s">
        <v>489</v>
      </c>
      <c r="B17" s="150">
        <v>97</v>
      </c>
      <c r="C17" s="3">
        <v>97</v>
      </c>
      <c r="D17" s="154">
        <f t="shared" si="0"/>
        <v>100</v>
      </c>
    </row>
    <row r="18" spans="1:4" ht="15.75">
      <c r="A18" s="3" t="s">
        <v>115</v>
      </c>
      <c r="B18" s="150">
        <v>96</v>
      </c>
      <c r="C18" s="3">
        <v>95</v>
      </c>
      <c r="D18" s="154">
        <f t="shared" si="0"/>
        <v>98.95833333333334</v>
      </c>
    </row>
    <row r="19" spans="1:4" ht="15.75">
      <c r="A19" s="3" t="s">
        <v>490</v>
      </c>
      <c r="B19" s="151">
        <v>85</v>
      </c>
      <c r="C19" s="3">
        <v>85</v>
      </c>
      <c r="D19" s="154">
        <f t="shared" si="0"/>
        <v>100</v>
      </c>
    </row>
    <row r="20" spans="1:4" ht="15.75">
      <c r="A20" s="3" t="s">
        <v>109</v>
      </c>
      <c r="B20" s="150">
        <v>88</v>
      </c>
      <c r="C20" s="3">
        <v>76</v>
      </c>
      <c r="D20" s="154">
        <f t="shared" si="0"/>
        <v>86.36363636363636</v>
      </c>
    </row>
    <row r="21" spans="1:4" ht="15.75">
      <c r="A21" s="3" t="s">
        <v>491</v>
      </c>
      <c r="B21" s="150">
        <v>37</v>
      </c>
      <c r="C21" s="3">
        <v>35</v>
      </c>
      <c r="D21" s="154">
        <f t="shared" si="0"/>
        <v>94.5945945945946</v>
      </c>
    </row>
    <row r="22" spans="1:4" ht="15.75">
      <c r="A22" s="3" t="s">
        <v>164</v>
      </c>
      <c r="B22" s="150">
        <v>91</v>
      </c>
      <c r="C22" s="3">
        <v>89</v>
      </c>
      <c r="D22" s="154">
        <f t="shared" si="0"/>
        <v>97.8021978021978</v>
      </c>
    </row>
    <row r="23" spans="1:4" ht="15.75">
      <c r="A23" s="3" t="s">
        <v>337</v>
      </c>
      <c r="B23" s="150">
        <v>129</v>
      </c>
      <c r="C23" s="3">
        <v>129</v>
      </c>
      <c r="D23" s="154">
        <f t="shared" si="0"/>
        <v>100</v>
      </c>
    </row>
    <row r="24" spans="1:4" ht="15.75">
      <c r="A24" s="3" t="s">
        <v>126</v>
      </c>
      <c r="B24" s="150">
        <v>93</v>
      </c>
      <c r="C24" s="3">
        <v>93</v>
      </c>
      <c r="D24" s="154">
        <f t="shared" si="0"/>
        <v>100</v>
      </c>
    </row>
    <row r="25" spans="1:4" ht="15.75">
      <c r="A25" s="3" t="s">
        <v>116</v>
      </c>
      <c r="B25" s="150">
        <v>26</v>
      </c>
      <c r="C25" s="3">
        <v>26</v>
      </c>
      <c r="D25" s="154">
        <f t="shared" si="0"/>
        <v>100</v>
      </c>
    </row>
    <row r="26" spans="1:4" ht="15.75">
      <c r="A26" s="3" t="s">
        <v>117</v>
      </c>
      <c r="B26" s="150">
        <v>50</v>
      </c>
      <c r="C26" s="3">
        <v>50</v>
      </c>
      <c r="D26" s="154">
        <f t="shared" si="0"/>
        <v>100</v>
      </c>
    </row>
    <row r="27" spans="1:4" ht="15.75">
      <c r="A27" s="3" t="s">
        <v>165</v>
      </c>
      <c r="B27" s="151">
        <v>119</v>
      </c>
      <c r="C27" s="3">
        <v>115</v>
      </c>
      <c r="D27" s="154">
        <f t="shared" si="0"/>
        <v>96.63865546218487</v>
      </c>
    </row>
    <row r="28" spans="1:4" ht="15.75">
      <c r="A28" s="3" t="s">
        <v>278</v>
      </c>
      <c r="B28" s="151">
        <v>98</v>
      </c>
      <c r="C28" s="3">
        <v>96</v>
      </c>
      <c r="D28" s="154">
        <f t="shared" si="0"/>
        <v>97.95918367346938</v>
      </c>
    </row>
    <row r="29" spans="1:4" ht="15.75">
      <c r="A29" s="3" t="s">
        <v>492</v>
      </c>
      <c r="B29" s="150">
        <v>103</v>
      </c>
      <c r="C29" s="3">
        <v>103</v>
      </c>
      <c r="D29" s="154">
        <f t="shared" si="0"/>
        <v>100</v>
      </c>
    </row>
    <row r="30" spans="1:4" ht="15.75">
      <c r="A30" s="3" t="s">
        <v>294</v>
      </c>
      <c r="B30" s="150">
        <v>77</v>
      </c>
      <c r="C30" s="3">
        <v>77</v>
      </c>
      <c r="D30" s="154">
        <f t="shared" si="0"/>
        <v>100</v>
      </c>
    </row>
    <row r="31" spans="1:4" ht="15.75">
      <c r="A31" s="3" t="s">
        <v>295</v>
      </c>
      <c r="B31" s="150">
        <v>85</v>
      </c>
      <c r="C31" s="3">
        <v>85</v>
      </c>
      <c r="D31" s="154">
        <f t="shared" si="0"/>
        <v>100</v>
      </c>
    </row>
    <row r="32" spans="1:4" ht="15.75">
      <c r="A32" s="3" t="s">
        <v>128</v>
      </c>
      <c r="B32" s="151">
        <v>108</v>
      </c>
      <c r="C32" s="3">
        <v>107</v>
      </c>
      <c r="D32" s="154">
        <f t="shared" si="0"/>
        <v>99.07407407407408</v>
      </c>
    </row>
    <row r="33" spans="1:4" ht="15.75">
      <c r="A33" s="3" t="s">
        <v>110</v>
      </c>
      <c r="B33" s="152">
        <v>68</v>
      </c>
      <c r="C33" s="3">
        <v>59</v>
      </c>
      <c r="D33" s="154">
        <f t="shared" si="0"/>
        <v>86.76470588235294</v>
      </c>
    </row>
    <row r="34" spans="1:4" ht="15.75">
      <c r="A34" s="3" t="s">
        <v>335</v>
      </c>
      <c r="B34" s="151">
        <v>116</v>
      </c>
      <c r="C34" s="3">
        <v>111</v>
      </c>
      <c r="D34" s="154">
        <f t="shared" si="0"/>
        <v>95.6896551724138</v>
      </c>
    </row>
    <row r="35" spans="1:4" ht="15.75">
      <c r="A35" s="3" t="s">
        <v>336</v>
      </c>
      <c r="B35" s="151">
        <v>96</v>
      </c>
      <c r="C35" s="3">
        <v>95</v>
      </c>
      <c r="D35" s="154">
        <f t="shared" si="0"/>
        <v>98.95833333333334</v>
      </c>
    </row>
    <row r="36" spans="1:4" ht="15.75">
      <c r="A36" s="3" t="s">
        <v>493</v>
      </c>
      <c r="B36" s="150">
        <v>90</v>
      </c>
      <c r="C36" s="3">
        <v>90</v>
      </c>
      <c r="D36" s="154">
        <f t="shared" si="0"/>
        <v>100</v>
      </c>
    </row>
    <row r="37" spans="1:4" ht="15.75">
      <c r="A37" s="3" t="s">
        <v>494</v>
      </c>
      <c r="B37" s="152">
        <v>71</v>
      </c>
      <c r="C37" s="3">
        <v>70</v>
      </c>
      <c r="D37" s="154">
        <f t="shared" si="0"/>
        <v>98.59154929577466</v>
      </c>
    </row>
    <row r="38" spans="1:4" ht="15.75">
      <c r="A38" s="3" t="s">
        <v>166</v>
      </c>
      <c r="B38" s="151">
        <v>100</v>
      </c>
      <c r="C38" s="3">
        <v>98</v>
      </c>
      <c r="D38" s="154">
        <f t="shared" si="0"/>
        <v>98</v>
      </c>
    </row>
    <row r="39" spans="1:4" ht="15.75">
      <c r="A39" s="3" t="s">
        <v>495</v>
      </c>
      <c r="B39" s="150">
        <v>89</v>
      </c>
      <c r="C39" s="3">
        <v>87</v>
      </c>
      <c r="D39" s="154">
        <f t="shared" si="0"/>
        <v>97.75280898876404</v>
      </c>
    </row>
    <row r="40" spans="1:4" ht="15.75">
      <c r="A40" s="3" t="s">
        <v>338</v>
      </c>
      <c r="B40" s="150">
        <v>73</v>
      </c>
      <c r="C40" s="3">
        <v>73</v>
      </c>
      <c r="D40" s="154">
        <f t="shared" si="0"/>
        <v>100</v>
      </c>
    </row>
    <row r="41" spans="1:4" ht="15.75">
      <c r="A41" s="3" t="s">
        <v>167</v>
      </c>
      <c r="B41" s="151">
        <v>73</v>
      </c>
      <c r="C41" s="3">
        <v>73</v>
      </c>
      <c r="D41" s="154">
        <f t="shared" si="0"/>
        <v>100</v>
      </c>
    </row>
    <row r="42" spans="1:4" ht="15.75">
      <c r="A42" s="3" t="s">
        <v>168</v>
      </c>
      <c r="B42" s="150">
        <v>99</v>
      </c>
      <c r="C42" s="3">
        <v>98</v>
      </c>
      <c r="D42" s="154">
        <f t="shared" si="0"/>
        <v>98.98989898989899</v>
      </c>
    </row>
    <row r="43" spans="1:4" ht="15.75">
      <c r="A43" s="3" t="s">
        <v>496</v>
      </c>
      <c r="B43" s="151">
        <v>83</v>
      </c>
      <c r="C43" s="3">
        <v>83</v>
      </c>
      <c r="D43" s="154">
        <f t="shared" si="0"/>
        <v>100</v>
      </c>
    </row>
    <row r="44" spans="1:4" ht="15.75">
      <c r="A44" s="3" t="s">
        <v>334</v>
      </c>
      <c r="B44" s="151">
        <v>42</v>
      </c>
      <c r="C44" s="3">
        <v>42</v>
      </c>
      <c r="D44" s="154">
        <f t="shared" si="0"/>
        <v>100</v>
      </c>
    </row>
    <row r="45" spans="1:4" ht="15.75">
      <c r="A45" s="3" t="s">
        <v>497</v>
      </c>
      <c r="B45" s="151">
        <v>115</v>
      </c>
      <c r="C45" s="3">
        <v>114</v>
      </c>
      <c r="D45" s="154">
        <f t="shared" si="0"/>
        <v>99.1304347826087</v>
      </c>
    </row>
    <row r="46" spans="1:4" ht="15.75">
      <c r="A46" s="3" t="s">
        <v>498</v>
      </c>
      <c r="B46" s="151">
        <v>97</v>
      </c>
      <c r="C46" s="3">
        <v>96</v>
      </c>
      <c r="D46" s="154">
        <f t="shared" si="0"/>
        <v>98.96907216494846</v>
      </c>
    </row>
    <row r="47" spans="1:4" ht="15.75">
      <c r="A47" s="3" t="s">
        <v>499</v>
      </c>
      <c r="B47" s="151" t="s">
        <v>120</v>
      </c>
      <c r="C47" s="3" t="s">
        <v>120</v>
      </c>
      <c r="D47" s="154" t="e">
        <f t="shared" si="0"/>
        <v>#VALUE!</v>
      </c>
    </row>
    <row r="48" spans="1:4" ht="15.75">
      <c r="A48" s="3" t="s">
        <v>500</v>
      </c>
      <c r="B48" s="151">
        <v>98</v>
      </c>
      <c r="C48" s="3">
        <v>80</v>
      </c>
      <c r="D48" s="154">
        <f t="shared" si="0"/>
        <v>81.63265306122449</v>
      </c>
    </row>
    <row r="49" spans="1:4" ht="15.75">
      <c r="A49" s="3" t="s">
        <v>346</v>
      </c>
      <c r="B49" s="151">
        <v>77</v>
      </c>
      <c r="C49" s="3">
        <v>77</v>
      </c>
      <c r="D49" s="154">
        <f t="shared" si="0"/>
        <v>100</v>
      </c>
    </row>
    <row r="50" spans="1:4" ht="15.75">
      <c r="A50" s="3" t="s">
        <v>501</v>
      </c>
      <c r="B50" s="151" t="s">
        <v>120</v>
      </c>
      <c r="C50" s="3" t="s">
        <v>120</v>
      </c>
      <c r="D50" s="154" t="e">
        <f t="shared" si="0"/>
        <v>#VALUE!</v>
      </c>
    </row>
    <row r="51" spans="1:4" ht="15.75">
      <c r="A51" s="3" t="s">
        <v>169</v>
      </c>
      <c r="B51" s="151">
        <v>91</v>
      </c>
      <c r="C51" s="3">
        <v>90</v>
      </c>
      <c r="D51" s="154">
        <f t="shared" si="0"/>
        <v>98.9010989010989</v>
      </c>
    </row>
    <row r="52" spans="1:4" ht="15.75">
      <c r="A52" s="3" t="s">
        <v>502</v>
      </c>
      <c r="B52" s="151">
        <v>83</v>
      </c>
      <c r="C52" s="3">
        <v>83</v>
      </c>
      <c r="D52" s="154">
        <f t="shared" si="0"/>
        <v>100</v>
      </c>
    </row>
    <row r="53" spans="1:4" ht="15.75">
      <c r="A53" s="3" t="s">
        <v>127</v>
      </c>
      <c r="B53" s="151">
        <v>72</v>
      </c>
      <c r="C53" s="3">
        <v>72</v>
      </c>
      <c r="D53" s="154">
        <f t="shared" si="0"/>
        <v>100</v>
      </c>
    </row>
    <row r="54" spans="1:4" ht="15.75">
      <c r="A54" s="3" t="s">
        <v>503</v>
      </c>
      <c r="B54" s="151">
        <v>91</v>
      </c>
      <c r="C54" s="3">
        <v>90</v>
      </c>
      <c r="D54" s="154">
        <f t="shared" si="0"/>
        <v>98.9010989010989</v>
      </c>
    </row>
    <row r="55" spans="1:4" ht="15.75">
      <c r="A55" s="3" t="s">
        <v>504</v>
      </c>
      <c r="B55" s="151">
        <v>84</v>
      </c>
      <c r="C55" s="3">
        <v>83</v>
      </c>
      <c r="D55" s="154">
        <f t="shared" si="0"/>
        <v>98.80952380952381</v>
      </c>
    </row>
    <row r="56" spans="1:4" ht="15.75">
      <c r="A56" s="3" t="s">
        <v>505</v>
      </c>
      <c r="B56" s="151">
        <v>51</v>
      </c>
      <c r="C56" s="3">
        <v>48</v>
      </c>
      <c r="D56" s="154">
        <f t="shared" si="0"/>
        <v>94.11764705882352</v>
      </c>
    </row>
    <row r="57" spans="1:4" ht="15.75">
      <c r="A57" s="3" t="s">
        <v>506</v>
      </c>
      <c r="B57" s="151">
        <v>80</v>
      </c>
      <c r="C57" s="3">
        <v>78</v>
      </c>
      <c r="D57" s="154">
        <f t="shared" si="0"/>
        <v>97.5</v>
      </c>
    </row>
    <row r="58" spans="1:4" ht="15.75">
      <c r="A58" s="3" t="s">
        <v>121</v>
      </c>
      <c r="B58" s="151" t="s">
        <v>120</v>
      </c>
      <c r="C58" s="3" t="s">
        <v>120</v>
      </c>
      <c r="D58" s="154" t="e">
        <f t="shared" si="0"/>
        <v>#VALUE!</v>
      </c>
    </row>
    <row r="59" spans="1:4" ht="15.75">
      <c r="A59" s="3" t="s">
        <v>170</v>
      </c>
      <c r="B59" s="151" t="s">
        <v>120</v>
      </c>
      <c r="C59" s="3" t="s">
        <v>120</v>
      </c>
      <c r="D59" s="154" t="e">
        <f t="shared" si="0"/>
        <v>#VALUE!</v>
      </c>
    </row>
    <row r="60" spans="1:4" ht="15.75">
      <c r="A60" s="3" t="s">
        <v>507</v>
      </c>
      <c r="B60" s="151">
        <v>90</v>
      </c>
      <c r="C60" s="3">
        <v>86</v>
      </c>
      <c r="D60" s="154">
        <f aca="true" t="shared" si="1" ref="D60:D69">(C60/B60)*100</f>
        <v>95.55555555555556</v>
      </c>
    </row>
    <row r="61" spans="1:4" ht="15.75">
      <c r="A61" s="3" t="s">
        <v>508</v>
      </c>
      <c r="B61" s="151" t="s">
        <v>120</v>
      </c>
      <c r="C61" s="3" t="s">
        <v>120</v>
      </c>
      <c r="D61" s="154" t="e">
        <f t="shared" si="1"/>
        <v>#VALUE!</v>
      </c>
    </row>
    <row r="62" spans="1:4" ht="15.75">
      <c r="A62" s="3" t="s">
        <v>129</v>
      </c>
      <c r="B62" s="151">
        <v>85</v>
      </c>
      <c r="C62" s="3">
        <v>82</v>
      </c>
      <c r="D62" s="154">
        <f t="shared" si="1"/>
        <v>96.47058823529412</v>
      </c>
    </row>
    <row r="63" spans="1:4" ht="15.75">
      <c r="A63" s="3" t="s">
        <v>509</v>
      </c>
      <c r="B63" s="151">
        <v>87</v>
      </c>
      <c r="C63" s="3">
        <v>87</v>
      </c>
      <c r="D63" s="154">
        <f t="shared" si="1"/>
        <v>100</v>
      </c>
    </row>
    <row r="64" spans="1:4" ht="15.75">
      <c r="A64" s="3" t="s">
        <v>510</v>
      </c>
      <c r="B64" s="151">
        <v>90</v>
      </c>
      <c r="C64" s="3">
        <v>88</v>
      </c>
      <c r="D64" s="154">
        <f t="shared" si="1"/>
        <v>97.77777777777777</v>
      </c>
    </row>
    <row r="65" spans="1:4" ht="15.75">
      <c r="A65" s="3" t="s">
        <v>511</v>
      </c>
      <c r="B65" s="150" t="s">
        <v>120</v>
      </c>
      <c r="C65" s="3" t="s">
        <v>120</v>
      </c>
      <c r="D65" s="154" t="e">
        <f t="shared" si="1"/>
        <v>#VALUE!</v>
      </c>
    </row>
    <row r="66" spans="1:4" ht="15.75">
      <c r="A66" s="3" t="s">
        <v>130</v>
      </c>
      <c r="B66" s="150" t="s">
        <v>429</v>
      </c>
      <c r="C66" s="3"/>
      <c r="D66" s="154" t="e">
        <f t="shared" si="1"/>
        <v>#VALUE!</v>
      </c>
    </row>
    <row r="67" spans="1:4" ht="15.75">
      <c r="A67" s="3" t="s">
        <v>512</v>
      </c>
      <c r="B67" s="150">
        <v>115</v>
      </c>
      <c r="C67" s="3">
        <v>113</v>
      </c>
      <c r="D67" s="154">
        <f t="shared" si="1"/>
        <v>98.26086956521739</v>
      </c>
    </row>
    <row r="68" spans="1:4" ht="15.75">
      <c r="A68" s="3" t="s">
        <v>513</v>
      </c>
      <c r="B68" s="151" t="s">
        <v>120</v>
      </c>
      <c r="C68" s="3" t="s">
        <v>120</v>
      </c>
      <c r="D68" s="154" t="e">
        <f t="shared" si="1"/>
        <v>#VALUE!</v>
      </c>
    </row>
    <row r="69" spans="1:4" ht="15.75">
      <c r="A69" s="3" t="s">
        <v>514</v>
      </c>
      <c r="B69" s="155">
        <v>48</v>
      </c>
      <c r="C69" s="3" t="s">
        <v>120</v>
      </c>
      <c r="D69" s="154" t="e">
        <f t="shared" si="1"/>
        <v>#VALUE!</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G76"/>
  <sheetViews>
    <sheetView showFormulas="1" zoomScalePageLayoutView="0" workbookViewId="0" topLeftCell="E7">
      <selection activeCell="C13" sqref="C13"/>
    </sheetView>
  </sheetViews>
  <sheetFormatPr defaultColWidth="9.140625" defaultRowHeight="15"/>
  <cols>
    <col min="1" max="1" width="9.140625" style="0" customWidth="1"/>
    <col min="2" max="2" width="14.140625" style="0" customWidth="1"/>
  </cols>
  <sheetData>
    <row r="1" spans="1:3" ht="75">
      <c r="A1" s="33" t="s">
        <v>11</v>
      </c>
      <c r="B1" s="21" t="s">
        <v>86</v>
      </c>
      <c r="C1" s="22" t="s">
        <v>172</v>
      </c>
    </row>
    <row r="2" spans="1:3" ht="15.75">
      <c r="A2" s="98" t="s">
        <v>107</v>
      </c>
      <c r="B2" s="98">
        <v>96</v>
      </c>
      <c r="C2" s="98">
        <v>0</v>
      </c>
    </row>
    <row r="3" spans="1:3" ht="15.75">
      <c r="A3" s="98" t="s">
        <v>486</v>
      </c>
      <c r="B3" s="98">
        <v>112</v>
      </c>
      <c r="C3" s="98">
        <v>0</v>
      </c>
    </row>
    <row r="4" spans="1:3" ht="15.75">
      <c r="A4" s="98" t="s">
        <v>123</v>
      </c>
      <c r="B4" s="98">
        <v>125</v>
      </c>
      <c r="C4" s="118">
        <v>0</v>
      </c>
    </row>
    <row r="5" spans="1:3" ht="15.75">
      <c r="A5" s="98" t="s">
        <v>108</v>
      </c>
      <c r="B5" s="98">
        <v>135</v>
      </c>
      <c r="C5" s="98">
        <v>1</v>
      </c>
    </row>
    <row r="6" spans="1:3" ht="15.75">
      <c r="A6" s="98" t="s">
        <v>111</v>
      </c>
      <c r="B6" s="98">
        <v>118</v>
      </c>
      <c r="C6" s="98">
        <v>0</v>
      </c>
    </row>
    <row r="7" spans="1:3" ht="15.75">
      <c r="A7" s="121" t="s">
        <v>112</v>
      </c>
      <c r="B7" s="124">
        <v>99</v>
      </c>
      <c r="C7" s="124">
        <v>6</v>
      </c>
    </row>
    <row r="8" spans="1:3" ht="15.75">
      <c r="A8" s="98" t="s">
        <v>487</v>
      </c>
      <c r="B8" s="98">
        <v>103</v>
      </c>
      <c r="C8" s="98">
        <v>0</v>
      </c>
    </row>
    <row r="9" spans="1:3" ht="15.75">
      <c r="A9" s="98" t="s">
        <v>132</v>
      </c>
      <c r="B9" s="98" t="s">
        <v>120</v>
      </c>
      <c r="C9" s="98" t="s">
        <v>120</v>
      </c>
    </row>
    <row r="10" spans="1:3" ht="15.75">
      <c r="A10" s="98" t="s">
        <v>124</v>
      </c>
      <c r="B10" s="126">
        <v>89</v>
      </c>
      <c r="C10" s="126">
        <v>0</v>
      </c>
    </row>
    <row r="11" spans="1:3" ht="15.75">
      <c r="A11" s="126" t="s">
        <v>113</v>
      </c>
      <c r="B11" s="128">
        <v>99</v>
      </c>
      <c r="C11" s="115">
        <v>0</v>
      </c>
    </row>
    <row r="12" spans="1:3" ht="15.75">
      <c r="A12" s="120" t="s">
        <v>131</v>
      </c>
      <c r="B12" s="118">
        <v>129</v>
      </c>
      <c r="C12" s="118">
        <v>1</v>
      </c>
    </row>
    <row r="13" spans="1:3" ht="15.75">
      <c r="A13" s="120" t="s">
        <v>350</v>
      </c>
      <c r="B13" s="118">
        <v>98</v>
      </c>
      <c r="C13" s="118">
        <v>0</v>
      </c>
    </row>
    <row r="14" spans="1:3" ht="15.75">
      <c r="A14" s="120" t="s">
        <v>488</v>
      </c>
      <c r="B14" s="118">
        <v>89</v>
      </c>
      <c r="C14" s="118" t="s">
        <v>120</v>
      </c>
    </row>
    <row r="15" spans="1:3" ht="15.75">
      <c r="A15" s="98" t="s">
        <v>114</v>
      </c>
      <c r="B15" s="98">
        <v>113</v>
      </c>
      <c r="C15" s="98">
        <v>0</v>
      </c>
    </row>
    <row r="16" spans="1:3" ht="15.75">
      <c r="A16" s="98" t="s">
        <v>125</v>
      </c>
      <c r="B16" s="98">
        <v>77</v>
      </c>
      <c r="C16" s="98">
        <v>0</v>
      </c>
    </row>
    <row r="17" spans="1:3" ht="15.75">
      <c r="A17" s="98" t="s">
        <v>489</v>
      </c>
      <c r="B17" s="129">
        <v>106</v>
      </c>
      <c r="C17" s="129">
        <v>0</v>
      </c>
    </row>
    <row r="18" spans="1:3" ht="15.75">
      <c r="A18" s="98" t="s">
        <v>115</v>
      </c>
      <c r="B18" s="126">
        <v>99</v>
      </c>
      <c r="C18" s="129">
        <v>0</v>
      </c>
    </row>
    <row r="19" spans="1:3" ht="15.75">
      <c r="A19" s="118" t="s">
        <v>490</v>
      </c>
      <c r="B19" s="126">
        <v>91</v>
      </c>
      <c r="C19" s="130">
        <v>0</v>
      </c>
    </row>
    <row r="20" spans="1:3" ht="15.75">
      <c r="A20" s="98" t="s">
        <v>109</v>
      </c>
      <c r="B20" s="98">
        <v>97</v>
      </c>
      <c r="C20" s="126">
        <v>0</v>
      </c>
    </row>
    <row r="21" spans="1:3" ht="15.75">
      <c r="A21" s="98" t="s">
        <v>491</v>
      </c>
      <c r="B21" s="98">
        <v>70</v>
      </c>
      <c r="C21" s="98">
        <v>0</v>
      </c>
    </row>
    <row r="22" spans="1:3" ht="15.75">
      <c r="A22" s="98" t="s">
        <v>164</v>
      </c>
      <c r="B22" s="98">
        <v>115</v>
      </c>
      <c r="C22" s="98">
        <v>0</v>
      </c>
    </row>
    <row r="23" spans="1:3" ht="15.75">
      <c r="A23" s="98" t="s">
        <v>337</v>
      </c>
      <c r="B23" s="98">
        <v>130</v>
      </c>
      <c r="C23" s="98">
        <v>0</v>
      </c>
    </row>
    <row r="24" spans="1:3" ht="15.75">
      <c r="A24" s="98" t="s">
        <v>126</v>
      </c>
      <c r="B24" s="98">
        <v>96</v>
      </c>
      <c r="C24" s="98">
        <v>0</v>
      </c>
    </row>
    <row r="25" spans="1:3" ht="15.75">
      <c r="A25" s="125" t="s">
        <v>116</v>
      </c>
      <c r="B25" s="98">
        <v>87</v>
      </c>
      <c r="C25" s="98">
        <v>0</v>
      </c>
    </row>
    <row r="26" spans="1:3" ht="15.75">
      <c r="A26" s="98" t="s">
        <v>117</v>
      </c>
      <c r="B26" s="98">
        <v>65</v>
      </c>
      <c r="C26" s="98">
        <v>0</v>
      </c>
    </row>
    <row r="27" spans="1:3" ht="15.75">
      <c r="A27" s="98" t="s">
        <v>165</v>
      </c>
      <c r="B27" s="118">
        <v>123</v>
      </c>
      <c r="C27" s="118">
        <v>0</v>
      </c>
    </row>
    <row r="28" spans="1:3" ht="15.75">
      <c r="A28" s="98" t="s">
        <v>278</v>
      </c>
      <c r="B28" s="118">
        <v>103</v>
      </c>
      <c r="C28" s="118">
        <v>0</v>
      </c>
    </row>
    <row r="29" spans="1:3" ht="15.75">
      <c r="A29" s="98" t="s">
        <v>492</v>
      </c>
      <c r="B29" s="98">
        <v>105</v>
      </c>
      <c r="C29" s="98">
        <v>0</v>
      </c>
    </row>
    <row r="30" spans="1:3" ht="15.75">
      <c r="A30" s="98" t="s">
        <v>294</v>
      </c>
      <c r="B30" s="98">
        <v>80</v>
      </c>
      <c r="C30" s="98">
        <v>0</v>
      </c>
    </row>
    <row r="31" spans="1:3" ht="15.75">
      <c r="A31" s="120" t="s">
        <v>295</v>
      </c>
      <c r="B31" s="98">
        <v>87</v>
      </c>
      <c r="C31" s="98">
        <v>0</v>
      </c>
    </row>
    <row r="32" spans="1:3" ht="15.75">
      <c r="A32" s="98" t="s">
        <v>128</v>
      </c>
      <c r="B32" s="118">
        <v>117</v>
      </c>
      <c r="C32" s="118">
        <v>0</v>
      </c>
    </row>
    <row r="33" spans="1:3" ht="15.75">
      <c r="A33" s="118" t="s">
        <v>110</v>
      </c>
      <c r="B33" s="121">
        <v>70</v>
      </c>
      <c r="C33" s="121">
        <v>0</v>
      </c>
    </row>
    <row r="34" spans="1:7" ht="15.75">
      <c r="A34" s="98" t="s">
        <v>335</v>
      </c>
      <c r="B34" s="98">
        <v>118</v>
      </c>
      <c r="C34" s="118">
        <v>0</v>
      </c>
      <c r="F34" s="19"/>
      <c r="G34" s="20"/>
    </row>
    <row r="35" spans="1:3" ht="15.75">
      <c r="A35" s="132" t="s">
        <v>336</v>
      </c>
      <c r="B35" s="98">
        <v>99</v>
      </c>
      <c r="C35" s="118">
        <v>0</v>
      </c>
    </row>
    <row r="36" spans="1:3" ht="15.75">
      <c r="A36" s="98" t="s">
        <v>493</v>
      </c>
      <c r="B36" s="126">
        <v>106</v>
      </c>
      <c r="C36" s="126">
        <v>0</v>
      </c>
    </row>
    <row r="37" spans="1:3" ht="15.75">
      <c r="A37" s="118" t="s">
        <v>494</v>
      </c>
      <c r="B37" s="116">
        <v>72</v>
      </c>
      <c r="C37" s="116">
        <v>0</v>
      </c>
    </row>
    <row r="38" spans="1:3" ht="15.75">
      <c r="A38" s="98" t="s">
        <v>166</v>
      </c>
      <c r="B38" s="98">
        <v>100</v>
      </c>
      <c r="C38" s="118">
        <v>0</v>
      </c>
    </row>
    <row r="39" spans="1:3" ht="15.75">
      <c r="A39" s="98" t="s">
        <v>495</v>
      </c>
      <c r="B39" s="98">
        <v>89</v>
      </c>
      <c r="C39" s="98">
        <v>0</v>
      </c>
    </row>
    <row r="40" spans="1:3" ht="15.75">
      <c r="A40" s="98" t="s">
        <v>338</v>
      </c>
      <c r="B40" s="98">
        <v>81</v>
      </c>
      <c r="C40" s="98">
        <v>0</v>
      </c>
    </row>
    <row r="41" spans="1:3" ht="15.75">
      <c r="A41" s="118" t="s">
        <v>167</v>
      </c>
      <c r="B41" s="126">
        <v>75</v>
      </c>
      <c r="C41" s="130">
        <v>0</v>
      </c>
    </row>
    <row r="42" spans="1:3" ht="15.75">
      <c r="A42" s="98" t="s">
        <v>168</v>
      </c>
      <c r="B42" s="98">
        <v>107</v>
      </c>
      <c r="C42" s="98">
        <v>0</v>
      </c>
    </row>
    <row r="43" spans="1:3" ht="15.75">
      <c r="A43" s="133" t="s">
        <v>496</v>
      </c>
      <c r="B43" s="118">
        <v>112</v>
      </c>
      <c r="C43" s="118">
        <v>0</v>
      </c>
    </row>
    <row r="44" spans="1:3" ht="15.75">
      <c r="A44" s="118" t="s">
        <v>334</v>
      </c>
      <c r="B44" s="98">
        <v>42</v>
      </c>
      <c r="C44" s="118">
        <v>0</v>
      </c>
    </row>
    <row r="45" spans="1:3" ht="15.75">
      <c r="A45" s="98" t="s">
        <v>497</v>
      </c>
      <c r="B45" s="118">
        <v>118</v>
      </c>
      <c r="C45" s="118">
        <v>0</v>
      </c>
    </row>
    <row r="46" spans="1:3" ht="15.75">
      <c r="A46" s="98" t="s">
        <v>498</v>
      </c>
      <c r="B46" s="98">
        <v>100</v>
      </c>
      <c r="C46" s="118">
        <v>0</v>
      </c>
    </row>
    <row r="47" spans="1:3" ht="15.75">
      <c r="A47" s="98" t="s">
        <v>499</v>
      </c>
      <c r="B47" s="98" t="s">
        <v>120</v>
      </c>
      <c r="C47" s="118" t="s">
        <v>120</v>
      </c>
    </row>
    <row r="48" spans="1:3" ht="15.75">
      <c r="A48" s="98" t="s">
        <v>500</v>
      </c>
      <c r="B48" s="98">
        <v>100</v>
      </c>
      <c r="C48" s="118">
        <v>15</v>
      </c>
    </row>
    <row r="49" spans="1:3" ht="15.75">
      <c r="A49" s="98" t="s">
        <v>346</v>
      </c>
      <c r="B49" s="98">
        <v>78</v>
      </c>
      <c r="C49" s="118">
        <v>0</v>
      </c>
    </row>
    <row r="50" spans="1:3" ht="15.75">
      <c r="A50" s="98" t="s">
        <v>501</v>
      </c>
      <c r="B50" s="98" t="s">
        <v>429</v>
      </c>
      <c r="C50" s="118" t="s">
        <v>120</v>
      </c>
    </row>
    <row r="51" spans="1:3" ht="15.75">
      <c r="A51" s="98" t="s">
        <v>169</v>
      </c>
      <c r="B51" s="98">
        <v>94</v>
      </c>
      <c r="C51" s="118">
        <v>0</v>
      </c>
    </row>
    <row r="52" spans="1:3" ht="15.75">
      <c r="A52" s="98" t="s">
        <v>502</v>
      </c>
      <c r="B52" s="98">
        <v>83</v>
      </c>
      <c r="C52" s="118">
        <v>0</v>
      </c>
    </row>
    <row r="53" spans="1:3" ht="15.75">
      <c r="A53" s="98" t="s">
        <v>127</v>
      </c>
      <c r="B53" s="98">
        <v>84</v>
      </c>
      <c r="C53" s="118">
        <v>0</v>
      </c>
    </row>
    <row r="54" spans="1:3" ht="15.75">
      <c r="A54" s="98" t="s">
        <v>503</v>
      </c>
      <c r="B54" s="98">
        <v>93</v>
      </c>
      <c r="C54" s="118">
        <v>0</v>
      </c>
    </row>
    <row r="55" spans="1:3" ht="15.75">
      <c r="A55" s="98" t="s">
        <v>504</v>
      </c>
      <c r="B55" s="98">
        <v>87</v>
      </c>
      <c r="C55" s="118">
        <v>0</v>
      </c>
    </row>
    <row r="56" spans="1:3" ht="15.75">
      <c r="A56" s="98" t="s">
        <v>505</v>
      </c>
      <c r="B56" s="98">
        <v>55</v>
      </c>
      <c r="C56" s="118">
        <v>0</v>
      </c>
    </row>
    <row r="57" spans="1:3" ht="15.75">
      <c r="A57" s="98" t="s">
        <v>506</v>
      </c>
      <c r="B57" s="98">
        <v>81</v>
      </c>
      <c r="C57" s="118">
        <v>0</v>
      </c>
    </row>
    <row r="58" spans="1:3" ht="15.75">
      <c r="A58" s="98" t="s">
        <v>121</v>
      </c>
      <c r="B58" s="98" t="s">
        <v>120</v>
      </c>
      <c r="C58" s="118" t="s">
        <v>120</v>
      </c>
    </row>
    <row r="59" spans="1:3" ht="15.75">
      <c r="A59" s="98" t="s">
        <v>170</v>
      </c>
      <c r="B59" s="98" t="s">
        <v>120</v>
      </c>
      <c r="C59" s="118" t="s">
        <v>120</v>
      </c>
    </row>
    <row r="60" spans="1:3" ht="15.75">
      <c r="A60" s="98" t="s">
        <v>507</v>
      </c>
      <c r="B60" s="98">
        <v>109</v>
      </c>
      <c r="C60" s="118">
        <v>0</v>
      </c>
    </row>
    <row r="61" spans="1:3" ht="15.75">
      <c r="A61" s="98" t="s">
        <v>508</v>
      </c>
      <c r="B61" s="98" t="s">
        <v>120</v>
      </c>
      <c r="C61" s="126" t="s">
        <v>120</v>
      </c>
    </row>
    <row r="62" spans="1:3" ht="15.75">
      <c r="A62" s="98" t="s">
        <v>129</v>
      </c>
      <c r="B62" s="98">
        <v>87</v>
      </c>
      <c r="C62" s="118">
        <v>0</v>
      </c>
    </row>
    <row r="63" spans="1:3" ht="15.75">
      <c r="A63" s="98" t="s">
        <v>509</v>
      </c>
      <c r="B63" s="98">
        <v>94</v>
      </c>
      <c r="C63" s="118">
        <v>0</v>
      </c>
    </row>
    <row r="64" spans="1:3" ht="15.75">
      <c r="A64" s="98" t="s">
        <v>510</v>
      </c>
      <c r="B64" s="98">
        <v>91</v>
      </c>
      <c r="C64" s="118">
        <v>0</v>
      </c>
    </row>
    <row r="65" spans="1:3" ht="15.75">
      <c r="A65" s="98" t="s">
        <v>511</v>
      </c>
      <c r="B65" s="98" t="s">
        <v>120</v>
      </c>
      <c r="C65" s="98" t="s">
        <v>120</v>
      </c>
    </row>
    <row r="66" spans="1:3" ht="15.75">
      <c r="A66" s="98" t="s">
        <v>130</v>
      </c>
      <c r="B66" s="98">
        <v>56</v>
      </c>
      <c r="C66" s="98">
        <v>0</v>
      </c>
    </row>
    <row r="67" spans="1:3" ht="15.75">
      <c r="A67" s="125" t="s">
        <v>512</v>
      </c>
      <c r="B67" s="125">
        <v>123</v>
      </c>
      <c r="C67" s="125">
        <v>0</v>
      </c>
    </row>
    <row r="68" spans="1:3" ht="15.75">
      <c r="A68" s="133" t="s">
        <v>513</v>
      </c>
      <c r="B68" s="118" t="s">
        <v>120</v>
      </c>
      <c r="C68" s="118" t="s">
        <v>120</v>
      </c>
    </row>
    <row r="69" spans="1:3" ht="15.75">
      <c r="A69" s="97" t="s">
        <v>514</v>
      </c>
      <c r="B69" s="97">
        <v>55</v>
      </c>
      <c r="C69" s="37">
        <v>0</v>
      </c>
    </row>
    <row r="70" spans="1:3" ht="15.75">
      <c r="A70" s="38"/>
      <c r="B70" s="37"/>
      <c r="C70" s="37"/>
    </row>
    <row r="71" spans="1:3" ht="15.75">
      <c r="A71" s="38"/>
      <c r="B71" s="37"/>
      <c r="C71" s="37"/>
    </row>
    <row r="72" spans="1:3" ht="15.75">
      <c r="A72" s="38"/>
      <c r="B72" s="37"/>
      <c r="C72" s="37"/>
    </row>
    <row r="73" spans="1:3" ht="15.75">
      <c r="A73" s="37"/>
      <c r="B73" s="37"/>
      <c r="C73" s="37"/>
    </row>
    <row r="74" spans="1:3" ht="15.75">
      <c r="A74" s="37"/>
      <c r="B74" s="37"/>
      <c r="C74" s="37"/>
    </row>
    <row r="75" spans="1:3" ht="15.75">
      <c r="A75" s="37"/>
      <c r="B75" s="37"/>
      <c r="C75" s="37"/>
    </row>
    <row r="76" spans="1:3" ht="15.75">
      <c r="A76" s="37"/>
      <c r="B76" s="37"/>
      <c r="C76" s="37"/>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user</cp:lastModifiedBy>
  <cp:lastPrinted>2013-07-16T13:33:46Z</cp:lastPrinted>
  <dcterms:created xsi:type="dcterms:W3CDTF">2013-05-30T07:18:27Z</dcterms:created>
  <dcterms:modified xsi:type="dcterms:W3CDTF">2019-07-14T16:19:55Z</dcterms:modified>
  <cp:category/>
  <cp:version/>
  <cp:contentType/>
  <cp:contentStatus/>
</cp:coreProperties>
</file>